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64" windowWidth="12192" windowHeight="6384" activeTab="0"/>
  </bookViews>
  <sheets>
    <sheet name="raceboard1" sheetId="1" r:id="rId1"/>
    <sheet name="aloha" sheetId="2" r:id="rId2"/>
    <sheet name="MJG" sheetId="3" r:id="rId3"/>
    <sheet name="MYM" sheetId="4" r:id="rId4"/>
    <sheet name="MYW" sheetId="5" r:id="rId5"/>
    <sheet name="MJB" sheetId="6" r:id="rId6"/>
  </sheets>
  <definedNames/>
  <calcPr fullCalcOnLoad="1"/>
</workbook>
</file>

<file path=xl/sharedStrings.xml><?xml version="1.0" encoding="utf-8"?>
<sst xmlns="http://schemas.openxmlformats.org/spreadsheetml/2006/main" count="916" uniqueCount="594">
  <si>
    <t xml:space="preserve">RACEBOARD WORLD CHAMPIONSHIP FINAL RESULTS </t>
  </si>
  <si>
    <t xml:space="preserve">NESSEBAR, BULGARIA JULY 31 - AUGUST 8  2004  </t>
  </si>
  <si>
    <t>Race No 1</t>
  </si>
  <si>
    <t>Race No 2</t>
  </si>
  <si>
    <t>Race No 3</t>
  </si>
  <si>
    <t>Race No 4</t>
  </si>
  <si>
    <t>Race No 5</t>
  </si>
  <si>
    <t>Race No 6</t>
  </si>
  <si>
    <t>Race No 7</t>
  </si>
  <si>
    <t>Race No 8</t>
  </si>
  <si>
    <t>Race No 9</t>
  </si>
  <si>
    <t>Race No 10</t>
  </si>
  <si>
    <t>Penalty</t>
  </si>
  <si>
    <t>Discard</t>
  </si>
  <si>
    <t>Overall</t>
  </si>
  <si>
    <t>Sail</t>
  </si>
  <si>
    <t xml:space="preserve"> No</t>
  </si>
  <si>
    <t>Division</t>
  </si>
  <si>
    <t>Competitor</t>
  </si>
  <si>
    <t>Pos</t>
  </si>
  <si>
    <t>Pts</t>
  </si>
  <si>
    <t>Points</t>
  </si>
  <si>
    <t>Score</t>
  </si>
  <si>
    <t>ITA</t>
  </si>
  <si>
    <t>EM</t>
  </si>
  <si>
    <t>Paco Wirz</t>
  </si>
  <si>
    <t>GBR</t>
  </si>
  <si>
    <t>EM</t>
  </si>
  <si>
    <t>Paul Leone</t>
  </si>
  <si>
    <t>raf</t>
  </si>
  <si>
    <t>FRA</t>
  </si>
  <si>
    <t>EM</t>
  </si>
  <si>
    <t>Bernard Buren</t>
  </si>
  <si>
    <t>dsq</t>
  </si>
  <si>
    <t>FRA</t>
  </si>
  <si>
    <t>EM</t>
  </si>
  <si>
    <t>Franck Loup</t>
  </si>
  <si>
    <t>FRA</t>
  </si>
  <si>
    <t>FM</t>
  </si>
  <si>
    <t>Asia Jeun</t>
  </si>
  <si>
    <t>ITA</t>
  </si>
  <si>
    <t>EM</t>
  </si>
  <si>
    <t>Marco Andreuccetti</t>
  </si>
  <si>
    <t>GER</t>
  </si>
  <si>
    <t>EM</t>
  </si>
  <si>
    <t>Moritz Reismann</t>
  </si>
  <si>
    <t>ITA</t>
  </si>
  <si>
    <t>FM</t>
  </si>
  <si>
    <t>Tregiari Luchano</t>
  </si>
  <si>
    <t>POL</t>
  </si>
  <si>
    <t>FM</t>
  </si>
  <si>
    <t>Gregor Pinkowski</t>
  </si>
  <si>
    <t>ITA</t>
  </si>
  <si>
    <t>EM</t>
  </si>
  <si>
    <t>Giuseppe Castelli</t>
  </si>
  <si>
    <t>FRA</t>
  </si>
  <si>
    <t>FM</t>
  </si>
  <si>
    <t>Pierre Beck</t>
  </si>
  <si>
    <t>ITA</t>
  </si>
  <si>
    <t>FM</t>
  </si>
  <si>
    <t>Rosario Cinquegrani</t>
  </si>
  <si>
    <t>POL</t>
  </si>
  <si>
    <t>EM</t>
  </si>
  <si>
    <t>Ryszard Pikul</t>
  </si>
  <si>
    <t>dnf</t>
  </si>
  <si>
    <t>LTU</t>
  </si>
  <si>
    <t>EM</t>
  </si>
  <si>
    <t>Gintautas Bernotas</t>
  </si>
  <si>
    <t>FRA</t>
  </si>
  <si>
    <t>EM</t>
  </si>
  <si>
    <t>Marc Lintanf</t>
  </si>
  <si>
    <t>dne</t>
  </si>
  <si>
    <t>dnf</t>
  </si>
  <si>
    <t>dnc</t>
  </si>
  <si>
    <t>POL</t>
  </si>
  <si>
    <t>GM</t>
  </si>
  <si>
    <t>Srzednicki Michat</t>
  </si>
  <si>
    <t>GBR</t>
  </si>
  <si>
    <t>GM</t>
  </si>
  <si>
    <t>Rod Davis</t>
  </si>
  <si>
    <t>POL</t>
  </si>
  <si>
    <t>FM</t>
  </si>
  <si>
    <t>Pawel Frydrychowicz</t>
  </si>
  <si>
    <t>BUL</t>
  </si>
  <si>
    <t>FM</t>
  </si>
  <si>
    <t>Ivan Indzhov</t>
  </si>
  <si>
    <t>BUL</t>
  </si>
  <si>
    <t>EW</t>
  </si>
  <si>
    <t>Nikolinka Koleva</t>
  </si>
  <si>
    <t>dnf</t>
  </si>
  <si>
    <t>BUL</t>
  </si>
  <si>
    <t>FM</t>
  </si>
  <si>
    <t>Krasimir Todorov</t>
  </si>
  <si>
    <t>CZE</t>
  </si>
  <si>
    <t>FM</t>
  </si>
  <si>
    <t>Lubomir Mielec</t>
  </si>
  <si>
    <t>POL</t>
  </si>
  <si>
    <t>FM</t>
  </si>
  <si>
    <t>Andrey Uzdowski</t>
  </si>
  <si>
    <t>dnf</t>
  </si>
  <si>
    <t>GBR</t>
  </si>
  <si>
    <t>GW</t>
  </si>
  <si>
    <t>Janet Pain</t>
  </si>
  <si>
    <t>dnf</t>
  </si>
  <si>
    <t>BUL</t>
  </si>
  <si>
    <t>FM</t>
  </si>
  <si>
    <t>Bozil Todorov</t>
  </si>
  <si>
    <t>dnf</t>
  </si>
  <si>
    <t>ITA</t>
  </si>
  <si>
    <t>GM</t>
  </si>
  <si>
    <t>Guiseppe Traina</t>
  </si>
  <si>
    <t>dnf</t>
  </si>
  <si>
    <t>dnf</t>
  </si>
  <si>
    <t>BUL</t>
  </si>
  <si>
    <t>EM</t>
  </si>
  <si>
    <t>Dimo Todorov</t>
  </si>
  <si>
    <t>dnc</t>
  </si>
  <si>
    <t>dnc</t>
  </si>
  <si>
    <t>dnc</t>
  </si>
  <si>
    <t>raf</t>
  </si>
  <si>
    <t>dnc</t>
  </si>
  <si>
    <t>BUL</t>
  </si>
  <si>
    <t>GM</t>
  </si>
  <si>
    <t>Nikolay Yanev</t>
  </si>
  <si>
    <t>dnf</t>
  </si>
  <si>
    <t>dnf</t>
  </si>
  <si>
    <t>dnf</t>
  </si>
  <si>
    <t>ocs</t>
  </si>
  <si>
    <t xml:space="preserve">ALOHA U15 WORLD CHAMPIONSHIP FINAL RESULTS </t>
  </si>
  <si>
    <t>NESSEBAR, BULGARIA JULY 31 - AUGUST 8  2004</t>
  </si>
  <si>
    <t xml:space="preserve">  No</t>
  </si>
  <si>
    <t>ESP</t>
  </si>
  <si>
    <t>ABB</t>
  </si>
  <si>
    <t>Oliver-Tom Schliemann</t>
  </si>
  <si>
    <t>ITA</t>
  </si>
  <si>
    <t>ABB</t>
  </si>
  <si>
    <t>Guido Carli</t>
  </si>
  <si>
    <t>FRA</t>
  </si>
  <si>
    <t>ABB</t>
  </si>
  <si>
    <t>Marc Noesmoen</t>
  </si>
  <si>
    <t>ITA</t>
  </si>
  <si>
    <t>ABB</t>
  </si>
  <si>
    <t>Federico Spano</t>
  </si>
  <si>
    <t>FRA</t>
  </si>
  <si>
    <t>ABG</t>
  </si>
  <si>
    <t>Sybille Bosch</t>
  </si>
  <si>
    <t>dnf</t>
  </si>
  <si>
    <t>FRA</t>
  </si>
  <si>
    <t>ABG</t>
  </si>
  <si>
    <t>Leonore Bosch</t>
  </si>
  <si>
    <t>ISR</t>
  </si>
  <si>
    <t>ABB</t>
  </si>
  <si>
    <t>Liran Machlev</t>
  </si>
  <si>
    <t>POL</t>
  </si>
  <si>
    <t>ABB</t>
  </si>
  <si>
    <t>Marek Zengteler</t>
  </si>
  <si>
    <t>FRA</t>
  </si>
  <si>
    <t>ABB</t>
  </si>
  <si>
    <t>Charles-Elia Nayral</t>
  </si>
  <si>
    <t>GBR</t>
  </si>
  <si>
    <t>AAB</t>
  </si>
  <si>
    <t>Edward Strange</t>
  </si>
  <si>
    <t>GBR</t>
  </si>
  <si>
    <t>ABB</t>
  </si>
  <si>
    <t>Anthony Scales</t>
  </si>
  <si>
    <t>GBR</t>
  </si>
  <si>
    <t>ABB</t>
  </si>
  <si>
    <t>Anthony Gillan</t>
  </si>
  <si>
    <t>FRA</t>
  </si>
  <si>
    <t>ABB</t>
  </si>
  <si>
    <t>Tristan Leclerq</t>
  </si>
  <si>
    <t>ITA</t>
  </si>
  <si>
    <t>ABG</t>
  </si>
  <si>
    <t>Marinai Marzia</t>
  </si>
  <si>
    <t>FRA</t>
  </si>
  <si>
    <t>ABB</t>
  </si>
  <si>
    <t xml:space="preserve">Vianney Andre </t>
  </si>
  <si>
    <t>FRA</t>
  </si>
  <si>
    <t>ABG</t>
  </si>
  <si>
    <t>Ann De Buyer</t>
  </si>
  <si>
    <t>ITA</t>
  </si>
  <si>
    <t>ABG</t>
  </si>
  <si>
    <t>Giorgia Brizio</t>
  </si>
  <si>
    <t>FRA</t>
  </si>
  <si>
    <t>ABG</t>
  </si>
  <si>
    <t>Margaux Moreau</t>
  </si>
  <si>
    <t>GBR</t>
  </si>
  <si>
    <t>ABB</t>
  </si>
  <si>
    <t>Richard Jones</t>
  </si>
  <si>
    <t>GBR</t>
  </si>
  <si>
    <t>ABB</t>
  </si>
  <si>
    <t>Chris Higham</t>
  </si>
  <si>
    <t>BUL</t>
  </si>
  <si>
    <t>ABB</t>
  </si>
  <si>
    <t>Vencislav Tzonev</t>
  </si>
  <si>
    <t>BUL</t>
  </si>
  <si>
    <t>ABB</t>
  </si>
  <si>
    <t>Tsvetomir Todorov</t>
  </si>
  <si>
    <t xml:space="preserve">MISTRAL JUNIOR GIRLS  WORLD CHAMPIONSHIP FINAL RESULTS </t>
  </si>
  <si>
    <t>NESSEBAR, BULGARIA JULY 31 - AUGUST 8  2004</t>
  </si>
  <si>
    <t>Remark</t>
  </si>
  <si>
    <t>ITA</t>
  </si>
  <si>
    <t>Laura Linares</t>
  </si>
  <si>
    <t>POL</t>
  </si>
  <si>
    <t>Malgorzata Bialecka</t>
  </si>
  <si>
    <t>GER</t>
  </si>
  <si>
    <t>Moana Delle</t>
  </si>
  <si>
    <t>arb RNo8</t>
  </si>
  <si>
    <t>GBR</t>
  </si>
  <si>
    <t>Beth Williamson</t>
  </si>
  <si>
    <t>ITA</t>
  </si>
  <si>
    <t>Martina Fisco</t>
  </si>
  <si>
    <t>ESP</t>
  </si>
  <si>
    <t>Gabriela Huertas Herran</t>
  </si>
  <si>
    <t>GRE</t>
  </si>
  <si>
    <t>Evagelia Karagiorgou</t>
  </si>
  <si>
    <t>GER</t>
  </si>
  <si>
    <t>Regina Stadler</t>
  </si>
  <si>
    <t>ocs</t>
  </si>
  <si>
    <t>ISR</t>
  </si>
  <si>
    <t>Sivan Davidovich</t>
  </si>
  <si>
    <t>GER</t>
  </si>
  <si>
    <t>Laura Arnold</t>
  </si>
  <si>
    <t>POL</t>
  </si>
  <si>
    <t>Iga Perzyna</t>
  </si>
  <si>
    <t>MEX</t>
  </si>
  <si>
    <t>Maria Campos</t>
  </si>
  <si>
    <t>UKR</t>
  </si>
  <si>
    <t>Anna Sagulenko</t>
  </si>
  <si>
    <t>FRA</t>
  </si>
  <si>
    <t>Arielle Guyader</t>
  </si>
  <si>
    <t>FRA</t>
  </si>
  <si>
    <t>Pomme Bonnet</t>
  </si>
  <si>
    <t>ITA</t>
  </si>
  <si>
    <t>Giulia Linares</t>
  </si>
  <si>
    <t>FRA</t>
  </si>
  <si>
    <t>Ophelie Joly</t>
  </si>
  <si>
    <t>POL</t>
  </si>
  <si>
    <t>Nina Szymczyk</t>
  </si>
  <si>
    <t>POL</t>
  </si>
  <si>
    <t>Malgorzata Kiszko</t>
  </si>
  <si>
    <t>POL</t>
  </si>
  <si>
    <t>Ewelina Andrzejczak</t>
  </si>
  <si>
    <t>BUL</t>
  </si>
  <si>
    <t>Galina Zapreva</t>
  </si>
  <si>
    <t>ISR</t>
  </si>
  <si>
    <t>Chen Sofer</t>
  </si>
  <si>
    <t>ocs</t>
  </si>
  <si>
    <t>POL</t>
  </si>
  <si>
    <t>Alicja Skurzynska</t>
  </si>
  <si>
    <t>dnf</t>
  </si>
  <si>
    <t>dnc</t>
  </si>
  <si>
    <t>dnf</t>
  </si>
  <si>
    <t xml:space="preserve">NZL </t>
  </si>
  <si>
    <t>David Robertson</t>
  </si>
  <si>
    <t>Zubari Shahar</t>
  </si>
  <si>
    <t>Federico Esposito</t>
  </si>
  <si>
    <t>HKG</t>
  </si>
  <si>
    <t>Kwok Po Ma</t>
  </si>
  <si>
    <t>Anthony Mourier</t>
  </si>
  <si>
    <t>Gauthier Lefevre</t>
  </si>
  <si>
    <t>Byron Kokalanis</t>
  </si>
  <si>
    <t>Wing Ho Yu</t>
  </si>
  <si>
    <t>Kamil Lewandowski</t>
  </si>
  <si>
    <t>Douglas Etheridge</t>
  </si>
  <si>
    <t>Richard Potter</t>
  </si>
  <si>
    <t>Yim Wai Chan</t>
  </si>
  <si>
    <t>Benjamin Tillier</t>
  </si>
  <si>
    <t>Mashiah Nimrod</t>
  </si>
  <si>
    <t>bfd</t>
  </si>
  <si>
    <t>Michal Majewski</t>
  </si>
  <si>
    <t>Louis-Benoit Hug</t>
  </si>
  <si>
    <t>James Bulleid</t>
  </si>
  <si>
    <t>Victor Moreau</t>
  </si>
  <si>
    <t>Veselin Nanev</t>
  </si>
  <si>
    <t>CYP</t>
  </si>
  <si>
    <t>Andreas Sofronion</t>
  </si>
  <si>
    <t>Biasco Bongiorno</t>
  </si>
  <si>
    <t>Riccardo Belli Dell'lsca</t>
  </si>
  <si>
    <t>NED</t>
  </si>
  <si>
    <t>Casper Bouman</t>
  </si>
  <si>
    <t>Juan Manuel Moreno Vega</t>
  </si>
  <si>
    <t>Jeremy Jestin</t>
  </si>
  <si>
    <t>NZL</t>
  </si>
  <si>
    <t>Michael Lichtwark</t>
  </si>
  <si>
    <t>Karol Krzyszkowski</t>
  </si>
  <si>
    <t>Glazman Omer</t>
  </si>
  <si>
    <t>Gianmaria Giannini</t>
  </si>
  <si>
    <t>Antoine Cordonnier</t>
  </si>
  <si>
    <t>ARG</t>
  </si>
  <si>
    <t>Mariano Benitez</t>
  </si>
  <si>
    <t>dns</t>
  </si>
  <si>
    <t>Dimitris Petropoulos</t>
  </si>
  <si>
    <t>Francois Bovis</t>
  </si>
  <si>
    <t>Peter Bird</t>
  </si>
  <si>
    <t>Ikaros Barbetseas</t>
  </si>
  <si>
    <t>Franchini Andrea</t>
  </si>
  <si>
    <t>Yoann Coat</t>
  </si>
  <si>
    <t>Benjamin Madec</t>
  </si>
  <si>
    <t>Cezary Rosien</t>
  </si>
  <si>
    <t>Maxime Duboy</t>
  </si>
  <si>
    <t>Tomasz Frydrychowicz</t>
  </si>
  <si>
    <t>AUT</t>
  </si>
  <si>
    <t>Kargl Thomas</t>
  </si>
  <si>
    <t>Roberto Ortiz Perez</t>
  </si>
  <si>
    <t>Kamil Topka</t>
  </si>
  <si>
    <t>Toni Stadler</t>
  </si>
  <si>
    <t>Omri Hazor</t>
  </si>
  <si>
    <t>Marc Riera Pallas</t>
  </si>
  <si>
    <t>Florian Freimueller</t>
  </si>
  <si>
    <t>Sebastian Antoszewiski</t>
  </si>
  <si>
    <t>Milosz Szozesny</t>
  </si>
  <si>
    <t>Aleksander Pasieczny</t>
  </si>
  <si>
    <t>Petr Kucera</t>
  </si>
  <si>
    <t>Zlatko Marinov</t>
  </si>
  <si>
    <t>sign in/out</t>
  </si>
  <si>
    <t>Boskila Idan</t>
  </si>
  <si>
    <t>Benjamin Singer</t>
  </si>
  <si>
    <t>Alessandro Giannini</t>
  </si>
  <si>
    <t>Marco Fedele</t>
  </si>
  <si>
    <t>Christoph Binder</t>
  </si>
  <si>
    <t>arb race 7</t>
  </si>
  <si>
    <t>CAN</t>
  </si>
  <si>
    <t>David Hayes</t>
  </si>
  <si>
    <t>Gabriel Therizols</t>
  </si>
  <si>
    <t>Dario Pasta</t>
  </si>
  <si>
    <t>Tim Benkert</t>
  </si>
  <si>
    <t>Pavlo Sagulenko</t>
  </si>
  <si>
    <t>Richard Hall</t>
  </si>
  <si>
    <t>Yannick Wild</t>
  </si>
  <si>
    <t>Andre Schoneville</t>
  </si>
  <si>
    <t>Paul Sibley</t>
  </si>
  <si>
    <t>TUR</t>
  </si>
  <si>
    <t>Koray Ezer</t>
  </si>
  <si>
    <t>Marcel Schmitt</t>
  </si>
  <si>
    <t>Jan Rott</t>
  </si>
  <si>
    <t>Teodor Aleksiev</t>
  </si>
  <si>
    <t>Christian Stadler</t>
  </si>
  <si>
    <t>Ivan Stoyanov</t>
  </si>
  <si>
    <t xml:space="preserve">MISTRAL YOUTH WOMEN WORLD CHAMPIONSHIP  FINAL RESULTS </t>
  </si>
  <si>
    <t>ITA</t>
  </si>
  <si>
    <t>Flavia Tartaglini</t>
  </si>
  <si>
    <t xml:space="preserve"> </t>
  </si>
  <si>
    <t xml:space="preserve"> </t>
  </si>
  <si>
    <t>ESP</t>
  </si>
  <si>
    <t>Marina Alabau Neira</t>
  </si>
  <si>
    <t xml:space="preserve"> </t>
  </si>
  <si>
    <t xml:space="preserve"> </t>
  </si>
  <si>
    <t>FRA</t>
  </si>
  <si>
    <t>Anne Sophie La Page</t>
  </si>
  <si>
    <t xml:space="preserve"> </t>
  </si>
  <si>
    <t xml:space="preserve"> </t>
  </si>
  <si>
    <t>FRA</t>
  </si>
  <si>
    <t>Marine Rambaud</t>
  </si>
  <si>
    <t xml:space="preserve"> </t>
  </si>
  <si>
    <t xml:space="preserve"> </t>
  </si>
  <si>
    <t>NZL</t>
  </si>
  <si>
    <t>Anna Eason</t>
  </si>
  <si>
    <t xml:space="preserve"> </t>
  </si>
  <si>
    <t xml:space="preserve"> </t>
  </si>
  <si>
    <t>FRA</t>
  </si>
  <si>
    <t>Eugenie Ricard</t>
  </si>
  <si>
    <t xml:space="preserve"> </t>
  </si>
  <si>
    <t xml:space="preserve"> </t>
  </si>
  <si>
    <t>FRA</t>
  </si>
  <si>
    <t>Solenn Gourand</t>
  </si>
  <si>
    <t xml:space="preserve"> </t>
  </si>
  <si>
    <t xml:space="preserve"> </t>
  </si>
  <si>
    <t>ISR</t>
  </si>
  <si>
    <t>Davidovitz Maayan</t>
  </si>
  <si>
    <t xml:space="preserve"> </t>
  </si>
  <si>
    <t xml:space="preserve"> </t>
  </si>
  <si>
    <t>BUL</t>
  </si>
  <si>
    <t>Pepa Mavrodieva</t>
  </si>
  <si>
    <t xml:space="preserve"> </t>
  </si>
  <si>
    <t xml:space="preserve"> </t>
  </si>
  <si>
    <t>GER</t>
  </si>
  <si>
    <t>Wiebke Sradnick</t>
  </si>
  <si>
    <t>Ocs</t>
  </si>
  <si>
    <t xml:space="preserve"> </t>
  </si>
  <si>
    <t xml:space="preserve"> </t>
  </si>
  <si>
    <t>FRA</t>
  </si>
  <si>
    <t>Celine Burnotte</t>
  </si>
  <si>
    <t xml:space="preserve"> </t>
  </si>
  <si>
    <t xml:space="preserve"> </t>
  </si>
  <si>
    <t>FRA</t>
  </si>
  <si>
    <t>Marie Noesmoen</t>
  </si>
  <si>
    <t xml:space="preserve"> </t>
  </si>
  <si>
    <t xml:space="preserve"> </t>
  </si>
  <si>
    <t>BUL</t>
  </si>
  <si>
    <t>Maria Zapleva</t>
  </si>
  <si>
    <t xml:space="preserve"> </t>
  </si>
  <si>
    <t xml:space="preserve"> </t>
  </si>
  <si>
    <t>FRA</t>
  </si>
  <si>
    <t>Pauline  Le Guiban</t>
  </si>
  <si>
    <t xml:space="preserve"> </t>
  </si>
  <si>
    <t xml:space="preserve"> </t>
  </si>
  <si>
    <t>POL</t>
  </si>
  <si>
    <t>Monika Nawrocik</t>
  </si>
  <si>
    <t xml:space="preserve"> </t>
  </si>
  <si>
    <t xml:space="preserve"> </t>
  </si>
  <si>
    <t>NED</t>
  </si>
  <si>
    <t>Nikki Van Riel</t>
  </si>
  <si>
    <t xml:space="preserve"> </t>
  </si>
  <si>
    <t xml:space="preserve"> </t>
  </si>
  <si>
    <t>UKR</t>
  </si>
  <si>
    <t>Olga Gorbatykh</t>
  </si>
  <si>
    <t>Ocs</t>
  </si>
  <si>
    <t xml:space="preserve"> </t>
  </si>
  <si>
    <t xml:space="preserve"> </t>
  </si>
  <si>
    <t>GBR</t>
  </si>
  <si>
    <t>Laura Bray</t>
  </si>
  <si>
    <t>Dns</t>
  </si>
  <si>
    <t xml:space="preserve"> </t>
  </si>
  <si>
    <t xml:space="preserve"> </t>
  </si>
  <si>
    <t>POL</t>
  </si>
  <si>
    <t>Ana Szczesny</t>
  </si>
  <si>
    <t xml:space="preserve"> </t>
  </si>
  <si>
    <t xml:space="preserve"> </t>
  </si>
  <si>
    <t>MEX</t>
  </si>
  <si>
    <t>Jimena Campos</t>
  </si>
  <si>
    <t xml:space="preserve"> </t>
  </si>
  <si>
    <t xml:space="preserve"> </t>
  </si>
  <si>
    <t>POL</t>
  </si>
  <si>
    <t>Ewelina Szabelska</t>
  </si>
  <si>
    <t xml:space="preserve"> </t>
  </si>
  <si>
    <t xml:space="preserve"> </t>
  </si>
  <si>
    <t>FRA</t>
  </si>
  <si>
    <t>Maeva Parent</t>
  </si>
  <si>
    <t xml:space="preserve"> </t>
  </si>
  <si>
    <t xml:space="preserve"> </t>
  </si>
  <si>
    <t>FRA</t>
  </si>
  <si>
    <t>Alice Vilain</t>
  </si>
  <si>
    <t xml:space="preserve"> </t>
  </si>
  <si>
    <t xml:space="preserve"> </t>
  </si>
  <si>
    <t>POL</t>
  </si>
  <si>
    <t>Agnieszka Kiszko</t>
  </si>
  <si>
    <t xml:space="preserve"> </t>
  </si>
  <si>
    <t xml:space="preserve"> </t>
  </si>
  <si>
    <t>GER</t>
  </si>
  <si>
    <t>Wiebke Zander</t>
  </si>
  <si>
    <t xml:space="preserve"> </t>
  </si>
  <si>
    <t xml:space="preserve"> </t>
  </si>
  <si>
    <t>GBR</t>
  </si>
  <si>
    <t>Steph Thompson</t>
  </si>
  <si>
    <t xml:space="preserve"> </t>
  </si>
  <si>
    <t xml:space="preserve"> </t>
  </si>
  <si>
    <t>GBR</t>
  </si>
  <si>
    <t>Jilly Bromley</t>
  </si>
  <si>
    <t xml:space="preserve"> </t>
  </si>
  <si>
    <t xml:space="preserve"> </t>
  </si>
  <si>
    <t>NED</t>
  </si>
  <si>
    <t>Priscilla Houtkamp</t>
  </si>
  <si>
    <t xml:space="preserve"> </t>
  </si>
  <si>
    <t xml:space="preserve"> </t>
  </si>
  <si>
    <t>URU</t>
  </si>
  <si>
    <t>Lucia Azar</t>
  </si>
  <si>
    <t xml:space="preserve"> </t>
  </si>
  <si>
    <t xml:space="preserve"> </t>
  </si>
  <si>
    <t xml:space="preserve">MISTRAL JUNIOR BOYS  WORLD CHAMPIONSHIP FINAL RESULTS </t>
  </si>
  <si>
    <t>NESSEBAR, BULGARIA JULY 31 - AUGUST 8  2004</t>
  </si>
  <si>
    <t>ITA</t>
  </si>
  <si>
    <t>Fabian Heidegger</t>
  </si>
  <si>
    <t>Ocs</t>
  </si>
  <si>
    <t>FRA</t>
  </si>
  <si>
    <t>Pierre Le Coq</t>
  </si>
  <si>
    <t>POL</t>
  </si>
  <si>
    <t>Lukasz Grodzicki</t>
  </si>
  <si>
    <t>Ocs</t>
  </si>
  <si>
    <t>FRA</t>
  </si>
  <si>
    <t>Colin Pouderoux</t>
  </si>
  <si>
    <t>Ocs</t>
  </si>
  <si>
    <t>GBR</t>
  </si>
  <si>
    <t>Richard Hamilton</t>
  </si>
  <si>
    <t>HKG</t>
  </si>
  <si>
    <t>Ma Yik Kau</t>
  </si>
  <si>
    <t>FRA</t>
  </si>
  <si>
    <t>Kevin Festocq</t>
  </si>
  <si>
    <t>FRA</t>
  </si>
  <si>
    <t>Alban Jehu</t>
  </si>
  <si>
    <t>ESP</t>
  </si>
  <si>
    <t>Alejandro Rivera Rodriguez</t>
  </si>
  <si>
    <t>FRA</t>
  </si>
  <si>
    <t>Jean-Baptiste Francois</t>
  </si>
  <si>
    <t>GBR</t>
  </si>
  <si>
    <t>Elliot Eur Carney</t>
  </si>
  <si>
    <t>GBR</t>
  </si>
  <si>
    <t>Gordon Smith</t>
  </si>
  <si>
    <t>LTU</t>
  </si>
  <si>
    <t>Juozas Bernotas</t>
  </si>
  <si>
    <t>POL</t>
  </si>
  <si>
    <t>Jan Sulinski</t>
  </si>
  <si>
    <t xml:space="preserve"> </t>
  </si>
  <si>
    <t>POL</t>
  </si>
  <si>
    <t>Michal Przybytek</t>
  </si>
  <si>
    <t>GER</t>
  </si>
  <si>
    <t>Christian Freimuller</t>
  </si>
  <si>
    <t>ISR</t>
  </si>
  <si>
    <t>Dolev Baram</t>
  </si>
  <si>
    <t>POL</t>
  </si>
  <si>
    <t>Ludomil Sawicki</t>
  </si>
  <si>
    <t>ESP</t>
  </si>
  <si>
    <t>Javier Jurado Bedoya</t>
  </si>
  <si>
    <t>FRA</t>
  </si>
  <si>
    <t>Charlie Meledo</t>
  </si>
  <si>
    <t>ESP</t>
  </si>
  <si>
    <t>Juan Fontan Gallardo</t>
  </si>
  <si>
    <t>ISR</t>
  </si>
  <si>
    <t>Alon Zucker</t>
  </si>
  <si>
    <t>Ocs</t>
  </si>
  <si>
    <t>ITA</t>
  </si>
  <si>
    <t>Manuel Giannenni</t>
  </si>
  <si>
    <t>Ocs</t>
  </si>
  <si>
    <t>POL</t>
  </si>
  <si>
    <t>Pavel Topka</t>
  </si>
  <si>
    <t>Ocs</t>
  </si>
  <si>
    <t>GER</t>
  </si>
  <si>
    <t>Thomas Kleine</t>
  </si>
  <si>
    <t>FRA</t>
  </si>
  <si>
    <t>Pierre Noesmoen</t>
  </si>
  <si>
    <t>FRA</t>
  </si>
  <si>
    <t>Florent Kermarrec</t>
  </si>
  <si>
    <t>FRA</t>
  </si>
  <si>
    <t>Bastien Lecointre</t>
  </si>
  <si>
    <t>POL</t>
  </si>
  <si>
    <t>Filip Gawronski</t>
  </si>
  <si>
    <t>GBR</t>
  </si>
  <si>
    <t>Alex Thompson</t>
  </si>
  <si>
    <t>ESP</t>
  </si>
  <si>
    <t>Olwen Garcia Carscone</t>
  </si>
  <si>
    <t>POL</t>
  </si>
  <si>
    <t>Pavel Jankowski</t>
  </si>
  <si>
    <t>GBR</t>
  </si>
  <si>
    <t>Jouseph Eur O'Callaghan</t>
  </si>
  <si>
    <t>POL</t>
  </si>
  <si>
    <t>Kamil Zwolak</t>
  </si>
  <si>
    <t>GER</t>
  </si>
  <si>
    <t>Chritoph Liese</t>
  </si>
  <si>
    <t>dns</t>
  </si>
  <si>
    <t>ITA</t>
  </si>
  <si>
    <t>Marcantonio Baglione</t>
  </si>
  <si>
    <t>Dnf</t>
  </si>
  <si>
    <t>FRA</t>
  </si>
  <si>
    <t>Cyprien Orsini</t>
  </si>
  <si>
    <t>ISR</t>
  </si>
  <si>
    <t>Chen Elshar</t>
  </si>
  <si>
    <t>Ocs</t>
  </si>
  <si>
    <t>MEX</t>
  </si>
  <si>
    <t>Alberto Campos</t>
  </si>
  <si>
    <t>Ocs</t>
  </si>
  <si>
    <t>ISR</t>
  </si>
  <si>
    <t>Eyal Aizenberg</t>
  </si>
  <si>
    <t>Ocs</t>
  </si>
  <si>
    <t>FRA</t>
  </si>
  <si>
    <t>Remi Ledoux</t>
  </si>
  <si>
    <t>FRA</t>
  </si>
  <si>
    <t>Borja Jean-Philippe</t>
  </si>
  <si>
    <t>FRA</t>
  </si>
  <si>
    <t>Brice Lorho</t>
  </si>
  <si>
    <t>LTU</t>
  </si>
  <si>
    <t>Darius Daraska</t>
  </si>
  <si>
    <t>POL</t>
  </si>
  <si>
    <t>Otto Kus</t>
  </si>
  <si>
    <t>ITA</t>
  </si>
  <si>
    <t>Giorgio Mercadente</t>
  </si>
  <si>
    <t>GRE</t>
  </si>
  <si>
    <t>Dimitris Viahakis</t>
  </si>
  <si>
    <t>GRE</t>
  </si>
  <si>
    <t>Thanos Goylas</t>
  </si>
  <si>
    <t>Ocs</t>
  </si>
  <si>
    <t>Ocs</t>
  </si>
  <si>
    <t>POL</t>
  </si>
  <si>
    <t>Adam Nowicki</t>
  </si>
  <si>
    <t>GRE</t>
  </si>
  <si>
    <t>Antonio Christophis</t>
  </si>
  <si>
    <t>Dnf</t>
  </si>
  <si>
    <t>AUT</t>
  </si>
  <si>
    <t>Christian Klinka</t>
  </si>
  <si>
    <t>POL</t>
  </si>
  <si>
    <t>Wojciech Bazant</t>
  </si>
  <si>
    <t>AUT</t>
  </si>
  <si>
    <t>Gregor Reiter</t>
  </si>
  <si>
    <t>ITA</t>
  </si>
  <si>
    <t>Alberto Lunetta</t>
  </si>
  <si>
    <t>Ocs</t>
  </si>
  <si>
    <t>FRA</t>
  </si>
  <si>
    <t>Romain Delon</t>
  </si>
  <si>
    <t>Dnf</t>
  </si>
  <si>
    <t>POL</t>
  </si>
  <si>
    <t>Michal Klepacki</t>
  </si>
  <si>
    <t xml:space="preserve"> </t>
  </si>
  <si>
    <t xml:space="preserve"> </t>
  </si>
  <si>
    <t xml:space="preserve">MISTRAL YOUTH MEN WORLD CHAMPIONSHIP  FINAL RESULTS </t>
  </si>
  <si>
    <t>NESSEBAR, BULGARIA, JULY 31 - AUGUST 8,  2004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</si>
</sst>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1" xfId="0" applyAlignment="1">
      <alignment horizontal="center" vertical="center"/>
    </xf>
    <xf numFmtId="0" fontId="0" fillId="0" borderId="2" xfId="0" applyAlignment="1">
      <alignment horizontal="center" vertical="center"/>
    </xf>
    <xf numFmtId="0" fontId="3" fillId="0" borderId="3" xfId="0" applyFont="1" applyAlignment="1">
      <alignment horizontal="right" vertical="center"/>
    </xf>
    <xf numFmtId="0" fontId="0" fillId="0" borderId="4" xfId="0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2" borderId="3" xfId="0" applyAlignment="1">
      <alignment horizontal="center"/>
    </xf>
    <xf numFmtId="0" fontId="0" fillId="2" borderId="6" xfId="0" applyAlignment="1">
      <alignment horizontal="left"/>
    </xf>
    <xf numFmtId="0" fontId="0" fillId="2" borderId="1" xfId="0" applyAlignment="1">
      <alignment horizontal="center"/>
    </xf>
    <xf numFmtId="0" fontId="0" fillId="2" borderId="3" xfId="0" applyAlignment="1">
      <alignment/>
    </xf>
    <xf numFmtId="0" fontId="0" fillId="0" borderId="1" xfId="0" applyAlignment="1">
      <alignment horizontal="center" vertical="center"/>
    </xf>
    <xf numFmtId="0" fontId="0" fillId="0" borderId="6" xfId="0" applyAlignment="1">
      <alignment horizontal="center" vertical="center"/>
    </xf>
    <xf numFmtId="0" fontId="0" fillId="0" borderId="3" xfId="0" applyAlignment="1">
      <alignment horizontal="center" vertical="center"/>
    </xf>
    <xf numFmtId="0" fontId="0" fillId="0" borderId="3" xfId="0" applyAlignment="1">
      <alignment vertical="center"/>
    </xf>
    <xf numFmtId="0" fontId="0" fillId="2" borderId="7" xfId="0" applyAlignment="1">
      <alignment horizontal="center"/>
    </xf>
    <xf numFmtId="0" fontId="0" fillId="2" borderId="8" xfId="0" applyAlignment="1">
      <alignment horizontal="left"/>
    </xf>
    <xf numFmtId="0" fontId="0" fillId="2" borderId="5" xfId="0" applyAlignment="1">
      <alignment horizontal="center"/>
    </xf>
    <xf numFmtId="0" fontId="0" fillId="2" borderId="7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2" borderId="3" xfId="0" applyAlignment="1">
      <alignment horizontal="center" vertical="center"/>
    </xf>
    <xf numFmtId="0" fontId="0" fillId="2" borderId="6" xfId="0" applyAlignment="1">
      <alignment horizontal="center" vertical="center"/>
    </xf>
    <xf numFmtId="0" fontId="0" fillId="2" borderId="1" xfId="0" applyAlignment="1">
      <alignment horizontal="center" vertical="center"/>
    </xf>
    <xf numFmtId="0" fontId="0" fillId="2" borderId="1" xfId="0" applyAlignment="1">
      <alignment vertical="center"/>
    </xf>
    <xf numFmtId="0" fontId="0" fillId="0" borderId="3" xfId="0" applyAlignment="1">
      <alignment horizontal="center" vertical="center"/>
    </xf>
    <xf numFmtId="0" fontId="0" fillId="0" borderId="9" xfId="0" applyAlignment="1">
      <alignment horizontal="center" vertical="center"/>
    </xf>
    <xf numFmtId="0" fontId="3" fillId="0" borderId="6" xfId="0" applyFont="1" applyAlignment="1">
      <alignment vertical="center"/>
    </xf>
    <xf numFmtId="0" fontId="3" fillId="0" borderId="5" xfId="0" applyFont="1" applyAlignment="1">
      <alignment horizontal="center" vertical="center"/>
    </xf>
    <xf numFmtId="0" fontId="3" fillId="0" borderId="1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Alignment="1">
      <alignment horizontal="center" vertical="center"/>
    </xf>
    <xf numFmtId="0" fontId="0" fillId="0" borderId="7" xfId="0" applyAlignment="1">
      <alignment horizontal="center" vertical="center"/>
    </xf>
    <xf numFmtId="0" fontId="0" fillId="2" borderId="6" xfId="0" applyAlignment="1">
      <alignment horizontal="left" vertical="center"/>
    </xf>
    <xf numFmtId="0" fontId="0" fillId="0" borderId="3" xfId="0" applyAlignment="1">
      <alignment horizontal="center" vertical="center"/>
    </xf>
    <xf numFmtId="0" fontId="0" fillId="0" borderId="6" xfId="0" applyAlignment="1">
      <alignment horizontal="left" vertical="center"/>
    </xf>
    <xf numFmtId="0" fontId="0" fillId="0" borderId="1" xfId="0" applyAlignment="1">
      <alignment vertical="center"/>
    </xf>
    <xf numFmtId="0" fontId="0" fillId="0" borderId="1" xfId="0" applyAlignment="1">
      <alignment horizontal="center" vertical="center"/>
    </xf>
    <xf numFmtId="0" fontId="0" fillId="2" borderId="2" xfId="0" applyAlignment="1">
      <alignment vertical="center"/>
    </xf>
    <xf numFmtId="0" fontId="0" fillId="0" borderId="1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Alignment="1">
      <alignment horizontal="center" vertical="center"/>
    </xf>
    <xf numFmtId="0" fontId="3" fillId="0" borderId="3" xfId="0" applyFont="1" applyAlignment="1">
      <alignment horizontal="center" vertical="center"/>
    </xf>
    <xf numFmtId="0" fontId="0" fillId="2" borderId="3" xfId="0" applyAlignment="1">
      <alignment horizontal="center" vertical="center"/>
    </xf>
    <xf numFmtId="0" fontId="0" fillId="2" borderId="6" xfId="0" applyAlignment="1">
      <alignment horizontal="center" vertical="center"/>
    </xf>
    <xf numFmtId="0" fontId="0" fillId="2" borderId="1" xfId="0" applyAlignment="1">
      <alignment vertical="center"/>
    </xf>
    <xf numFmtId="0" fontId="0" fillId="0" borderId="0" xfId="0" applyAlignment="1">
      <alignment/>
    </xf>
    <xf numFmtId="0" fontId="0" fillId="2" borderId="7" xfId="0" applyAlignment="1">
      <alignment horizontal="center" vertical="center"/>
    </xf>
    <xf numFmtId="0" fontId="0" fillId="2" borderId="8" xfId="0" applyAlignment="1">
      <alignment horizontal="center" vertical="center"/>
    </xf>
    <xf numFmtId="0" fontId="0" fillId="2" borderId="5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0" xfId="0" applyFont="1" applyAlignment="1">
      <alignment horizontal="center" vertical="center"/>
    </xf>
    <xf numFmtId="0" fontId="3" fillId="0" borderId="10" xfId="0" applyFont="1" applyAlignment="1">
      <alignment horizontal="right" vertical="center"/>
    </xf>
    <xf numFmtId="0" fontId="3" fillId="0" borderId="11" xfId="0" applyFont="1" applyAlignment="1">
      <alignment horizontal="left" vertical="center"/>
    </xf>
    <xf numFmtId="0" fontId="3" fillId="0" borderId="4" xfId="0" applyFont="1" applyAlignment="1">
      <alignment horizontal="center" vertical="center"/>
    </xf>
    <xf numFmtId="0" fontId="3" fillId="0" borderId="7" xfId="0" applyFont="1" applyAlignment="1">
      <alignment horizontal="center" vertical="center"/>
    </xf>
    <xf numFmtId="0" fontId="3" fillId="0" borderId="6" xfId="0" applyFont="1" applyAlignment="1">
      <alignment horizontal="left" vertical="center"/>
    </xf>
    <xf numFmtId="0" fontId="3" fillId="0" borderId="1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1" xfId="0" applyFont="1" applyAlignment="1">
      <alignment vertical="center"/>
    </xf>
    <xf numFmtId="0" fontId="3" fillId="0" borderId="2" xfId="0" applyFont="1" applyAlignment="1">
      <alignment vertical="center"/>
    </xf>
    <xf numFmtId="0" fontId="0" fillId="2" borderId="1" xfId="0" applyFont="1" applyAlignment="1">
      <alignment horizontal="center"/>
    </xf>
    <xf numFmtId="0" fontId="0" fillId="2" borderId="1" xfId="0" applyFont="1" applyAlignment="1">
      <alignment/>
    </xf>
    <xf numFmtId="0" fontId="0" fillId="0" borderId="1" xfId="0" applyFont="1" applyAlignment="1">
      <alignment horizontal="center" vertical="center"/>
    </xf>
    <xf numFmtId="0" fontId="0" fillId="0" borderId="1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" xfId="0" applyFont="1" applyAlignment="1">
      <alignment horizontal="center" vertical="center"/>
    </xf>
    <xf numFmtId="0" fontId="1" fillId="0" borderId="0" xfId="0" applyAlignment="1">
      <alignment horizontal="center" vertical="center"/>
    </xf>
    <xf numFmtId="0" fontId="1" fillId="0" borderId="0" xfId="0" applyAlignment="1">
      <alignment horizontal="center" vertical="center"/>
    </xf>
    <xf numFmtId="0" fontId="3" fillId="0" borderId="3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00390625" style="0" bestFit="1" customWidth="1"/>
    <col min="2" max="3" width="5.00390625" style="0" bestFit="1" customWidth="1"/>
    <col min="4" max="4" width="7.28125" style="0" customWidth="1"/>
    <col min="5" max="5" width="18.8515625" style="0" bestFit="1" customWidth="1"/>
    <col min="6" max="6" width="4.28125" style="0" bestFit="1" customWidth="1"/>
    <col min="7" max="7" width="3.8515625" style="0" bestFit="1" customWidth="1"/>
    <col min="8" max="8" width="4.28125" style="0" bestFit="1" customWidth="1"/>
    <col min="9" max="9" width="3.8515625" style="0" bestFit="1" customWidth="1"/>
    <col min="10" max="10" width="4.28125" style="0" bestFit="1" customWidth="1"/>
    <col min="11" max="11" width="3.8515625" style="0" bestFit="1" customWidth="1"/>
    <col min="12" max="12" width="4.28125" style="0" bestFit="1" customWidth="1"/>
    <col min="13" max="13" width="3.8515625" style="0" bestFit="1" customWidth="1"/>
    <col min="14" max="14" width="4.28125" style="0" bestFit="1" customWidth="1"/>
    <col min="15" max="15" width="3.8515625" style="0" bestFit="1" customWidth="1"/>
    <col min="16" max="16" width="4.28125" style="0" bestFit="1" customWidth="1"/>
    <col min="17" max="17" width="3.8515625" style="0" bestFit="1" customWidth="1"/>
    <col min="18" max="18" width="4.28125" style="0" bestFit="1" customWidth="1"/>
    <col min="19" max="19" width="3.8515625" style="0" bestFit="1" customWidth="1"/>
    <col min="20" max="20" width="4.28125" style="0" bestFit="1" customWidth="1"/>
    <col min="21" max="21" width="3.8515625" style="0" bestFit="1" customWidth="1"/>
    <col min="22" max="22" width="4.28125" style="0" bestFit="1" customWidth="1"/>
    <col min="23" max="23" width="3.8515625" style="0" bestFit="1" customWidth="1"/>
    <col min="24" max="24" width="4.28125" style="0" bestFit="1" customWidth="1"/>
    <col min="25" max="25" width="3.8515625" style="0" bestFit="1" customWidth="1"/>
    <col min="26" max="27" width="6.57421875" style="0" customWidth="1"/>
    <col min="28" max="28" width="6.57421875" style="0" bestFit="1" customWidth="1"/>
    <col min="29" max="16384" width="11.7109375" style="0" customWidth="1"/>
  </cols>
  <sheetData>
    <row r="1" spans="1:28" s="2" customFormat="1" ht="17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2" customFormat="1" ht="17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1:28" s="2" customFormat="1" ht="12.7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62" customFormat="1" ht="9.75">
      <c r="A4" s="43"/>
      <c r="B4" s="43"/>
      <c r="C4" s="54"/>
      <c r="D4" s="43"/>
      <c r="E4" s="43"/>
      <c r="F4" s="72" t="s">
        <v>2</v>
      </c>
      <c r="G4" s="72"/>
      <c r="H4" s="72" t="s">
        <v>3</v>
      </c>
      <c r="I4" s="72"/>
      <c r="J4" s="72" t="s">
        <v>4</v>
      </c>
      <c r="K4" s="72"/>
      <c r="L4" s="72" t="s">
        <v>5</v>
      </c>
      <c r="M4" s="72"/>
      <c r="N4" s="72" t="s">
        <v>6</v>
      </c>
      <c r="O4" s="72"/>
      <c r="P4" s="72" t="s">
        <v>7</v>
      </c>
      <c r="Q4" s="72"/>
      <c r="R4" s="72" t="s">
        <v>8</v>
      </c>
      <c r="S4" s="72"/>
      <c r="T4" s="72" t="s">
        <v>9</v>
      </c>
      <c r="U4" s="72"/>
      <c r="V4" s="72" t="s">
        <v>10</v>
      </c>
      <c r="W4" s="72"/>
      <c r="X4" s="72" t="s">
        <v>11</v>
      </c>
      <c r="Y4" s="72"/>
      <c r="Z4" s="44" t="s">
        <v>12</v>
      </c>
      <c r="AA4" s="44" t="s">
        <v>13</v>
      </c>
      <c r="AB4" s="44" t="s">
        <v>14</v>
      </c>
    </row>
    <row r="5" spans="1:28" s="62" customFormat="1" ht="9.75">
      <c r="A5" s="43"/>
      <c r="B5" s="6" t="s">
        <v>15</v>
      </c>
      <c r="C5" s="60" t="s">
        <v>16</v>
      </c>
      <c r="D5" s="61" t="s">
        <v>17</v>
      </c>
      <c r="E5" s="31" t="s">
        <v>18</v>
      </c>
      <c r="F5" s="44" t="s">
        <v>19</v>
      </c>
      <c r="G5" s="44" t="s">
        <v>20</v>
      </c>
      <c r="H5" s="44" t="s">
        <v>19</v>
      </c>
      <c r="I5" s="44" t="s">
        <v>20</v>
      </c>
      <c r="J5" s="44" t="s">
        <v>19</v>
      </c>
      <c r="K5" s="44" t="s">
        <v>20</v>
      </c>
      <c r="L5" s="44" t="s">
        <v>19</v>
      </c>
      <c r="M5" s="44" t="s">
        <v>20</v>
      </c>
      <c r="N5" s="44" t="s">
        <v>19</v>
      </c>
      <c r="O5" s="44" t="s">
        <v>20</v>
      </c>
      <c r="P5" s="44" t="s">
        <v>19</v>
      </c>
      <c r="Q5" s="44" t="s">
        <v>20</v>
      </c>
      <c r="R5" s="44" t="s">
        <v>19</v>
      </c>
      <c r="S5" s="44" t="s">
        <v>20</v>
      </c>
      <c r="T5" s="44" t="s">
        <v>19</v>
      </c>
      <c r="U5" s="44" t="s">
        <v>20</v>
      </c>
      <c r="V5" s="44" t="s">
        <v>19</v>
      </c>
      <c r="W5" s="44" t="s">
        <v>20</v>
      </c>
      <c r="X5" s="44" t="s">
        <v>19</v>
      </c>
      <c r="Y5" s="44" t="s">
        <v>20</v>
      </c>
      <c r="Z5" s="58" t="s">
        <v>21</v>
      </c>
      <c r="AA5" s="30" t="s">
        <v>20</v>
      </c>
      <c r="AB5" s="30" t="s">
        <v>22</v>
      </c>
    </row>
    <row r="6" spans="1:28" s="2" customFormat="1" ht="12.75">
      <c r="A6" s="1">
        <v>1</v>
      </c>
      <c r="B6" s="9" t="s">
        <v>23</v>
      </c>
      <c r="C6" s="10">
        <v>1</v>
      </c>
      <c r="D6" s="11" t="s">
        <v>24</v>
      </c>
      <c r="E6" s="12" t="s">
        <v>25</v>
      </c>
      <c r="F6" s="13">
        <v>1</v>
      </c>
      <c r="G6" s="13">
        <f aca="true" t="shared" si="0" ref="G6:G33">IF(OR(F6="dnf",F6="dns",F6="dnc",F6="dsq",F6="bfd",F6="ocs",F6="raf",F6="dne"),29,F6)</f>
        <v>1</v>
      </c>
      <c r="H6" s="13">
        <v>1</v>
      </c>
      <c r="I6" s="13">
        <f aca="true" t="shared" si="1" ref="I6:I33">IF(OR(H6="dnf",H6="dns",H6="dnc",H6="dsq",H6="bfd",H6="ocs",H6="raf",H6="dne"),29,H6)</f>
        <v>1</v>
      </c>
      <c r="J6" s="13">
        <v>1</v>
      </c>
      <c r="K6" s="13">
        <f aca="true" t="shared" si="2" ref="K6:K33">IF(OR(J6="dnf",J6="dns",J6="dnc",J6="dsq",J6="bfd",J6="ocs",J6="raf",J6="dne"),29,J6)</f>
        <v>1</v>
      </c>
      <c r="L6" s="4">
        <v>1</v>
      </c>
      <c r="M6" s="13">
        <f aca="true" t="shared" si="3" ref="M6:M33">IF(OR(L6="dnf",L6="dns",L6="dnc",L6="dsq",L6="bfd",L6="ocs",L6="raf",L6="dne"),29,L6)</f>
        <v>1</v>
      </c>
      <c r="N6" s="4">
        <v>1</v>
      </c>
      <c r="O6" s="4">
        <f aca="true" t="shared" si="4" ref="O6:O33">IF(OR(N6="dnf",N6="dns",N6="dnc",N6="dsq",N6="bfd",N6="ocs",N6="raf",N6="dne"),29,N6)</f>
        <v>1</v>
      </c>
      <c r="P6" s="4">
        <v>1</v>
      </c>
      <c r="Q6" s="4">
        <f aca="true" t="shared" si="5" ref="Q6:Q33">IF(OR(P6="dnf",P6="dns",P6="dnc",P6="dsq",P6="bfd",P6="ocs",P6="raf",P6="dne"),29,P6)</f>
        <v>1</v>
      </c>
      <c r="R6" s="4">
        <v>1</v>
      </c>
      <c r="S6" s="4">
        <f aca="true" t="shared" si="6" ref="S6:S33">IF(OR(R6="dnf",R6="dns",R6="dnc",R6="dsq",R6="bfd",R6="ocs",R6="raf",R6="dne"),29,R6)</f>
        <v>1</v>
      </c>
      <c r="T6" s="4">
        <v>1</v>
      </c>
      <c r="U6" s="4">
        <f aca="true" t="shared" si="7" ref="U6:U33">IF(OR(T6="dnf",T6="dns",T6="dnc",T6="dsq",T6="bfd",T6="ocs",T6="raf",T6="dne"),29,T6)</f>
        <v>1</v>
      </c>
      <c r="V6" s="4"/>
      <c r="W6" s="4">
        <f aca="true" t="shared" si="8" ref="W6:W33">IF(OR(V6="dnf",V6="dns",V6="dnc",V6="dsq",V6="bfd",V6="ocs",V6="raf",V6="dne"),29,V6)</f>
        <v>0</v>
      </c>
      <c r="X6" s="4"/>
      <c r="Y6" s="4">
        <f aca="true" t="shared" si="9" ref="Y6:Y33">IF(OR(X6="dnf",X6="dns",X6="dnc",X6="dsq",X6="bfd",X6="ocs",X6="raf",X6="dne"),29,X6)</f>
        <v>0</v>
      </c>
      <c r="Z6" s="4"/>
      <c r="AA6" s="14">
        <f aca="true" t="shared" si="10" ref="AA6:AA33">MAX(G6,I6,K6,M6,O6,Q6,S6,U6,W6,Y6)</f>
        <v>1</v>
      </c>
      <c r="AB6" s="4">
        <f aca="true" t="shared" si="11" ref="AB6:AB33">SUM(G6,I6,K6,M6,O6,Q6,S6,U6,W6,Y6,Z6)-AA6</f>
        <v>7</v>
      </c>
    </row>
    <row r="7" spans="1:28" s="2" customFormat="1" ht="12.75">
      <c r="A7" s="1">
        <v>2</v>
      </c>
      <c r="B7" s="9" t="s">
        <v>26</v>
      </c>
      <c r="C7" s="10">
        <v>1111</v>
      </c>
      <c r="D7" s="11" t="s">
        <v>27</v>
      </c>
      <c r="E7" s="12" t="s">
        <v>28</v>
      </c>
      <c r="F7" s="13" t="s">
        <v>29</v>
      </c>
      <c r="G7" s="13">
        <f t="shared" si="0"/>
        <v>29</v>
      </c>
      <c r="H7" s="13">
        <v>5</v>
      </c>
      <c r="I7" s="13">
        <f t="shared" si="1"/>
        <v>5</v>
      </c>
      <c r="J7" s="13">
        <v>2</v>
      </c>
      <c r="K7" s="13">
        <f t="shared" si="2"/>
        <v>2</v>
      </c>
      <c r="L7" s="4">
        <v>5</v>
      </c>
      <c r="M7" s="13">
        <f t="shared" si="3"/>
        <v>5</v>
      </c>
      <c r="N7" s="4">
        <v>2</v>
      </c>
      <c r="O7" s="4">
        <f t="shared" si="4"/>
        <v>2</v>
      </c>
      <c r="P7" s="4">
        <v>2</v>
      </c>
      <c r="Q7" s="4">
        <f t="shared" si="5"/>
        <v>2</v>
      </c>
      <c r="R7" s="4">
        <v>2</v>
      </c>
      <c r="S7" s="4">
        <f t="shared" si="6"/>
        <v>2</v>
      </c>
      <c r="T7" s="4">
        <v>2</v>
      </c>
      <c r="U7" s="4">
        <f t="shared" si="7"/>
        <v>2</v>
      </c>
      <c r="V7" s="4"/>
      <c r="W7" s="4">
        <f t="shared" si="8"/>
        <v>0</v>
      </c>
      <c r="X7" s="4"/>
      <c r="Y7" s="4">
        <f t="shared" si="9"/>
        <v>0</v>
      </c>
      <c r="Z7" s="4"/>
      <c r="AA7" s="14">
        <f t="shared" si="10"/>
        <v>29</v>
      </c>
      <c r="AB7" s="4">
        <f t="shared" si="11"/>
        <v>20</v>
      </c>
    </row>
    <row r="8" spans="1:28" s="2" customFormat="1" ht="12.75">
      <c r="A8" s="1">
        <v>3</v>
      </c>
      <c r="B8" s="9" t="s">
        <v>30</v>
      </c>
      <c r="C8" s="10">
        <v>881</v>
      </c>
      <c r="D8" s="11" t="s">
        <v>31</v>
      </c>
      <c r="E8" s="12" t="s">
        <v>32</v>
      </c>
      <c r="F8" s="13">
        <v>2</v>
      </c>
      <c r="G8" s="13">
        <f t="shared" si="0"/>
        <v>2</v>
      </c>
      <c r="H8" s="13">
        <v>3</v>
      </c>
      <c r="I8" s="13">
        <f t="shared" si="1"/>
        <v>3</v>
      </c>
      <c r="J8" s="13">
        <v>3</v>
      </c>
      <c r="K8" s="13">
        <f t="shared" si="2"/>
        <v>3</v>
      </c>
      <c r="L8" s="4">
        <v>2</v>
      </c>
      <c r="M8" s="13">
        <f t="shared" si="3"/>
        <v>2</v>
      </c>
      <c r="N8" s="4">
        <v>3</v>
      </c>
      <c r="O8" s="4">
        <f t="shared" si="4"/>
        <v>3</v>
      </c>
      <c r="P8" s="4">
        <v>3</v>
      </c>
      <c r="Q8" s="4">
        <f t="shared" si="5"/>
        <v>3</v>
      </c>
      <c r="R8" s="4">
        <v>4</v>
      </c>
      <c r="S8" s="4">
        <f t="shared" si="6"/>
        <v>4</v>
      </c>
      <c r="T8" s="4" t="s">
        <v>33</v>
      </c>
      <c r="U8" s="4">
        <f t="shared" si="7"/>
        <v>29</v>
      </c>
      <c r="V8" s="4"/>
      <c r="W8" s="4">
        <f t="shared" si="8"/>
        <v>0</v>
      </c>
      <c r="X8" s="4"/>
      <c r="Y8" s="4">
        <f t="shared" si="9"/>
        <v>0</v>
      </c>
      <c r="Z8" s="4"/>
      <c r="AA8" s="14">
        <f t="shared" si="10"/>
        <v>29</v>
      </c>
      <c r="AB8" s="4">
        <f t="shared" si="11"/>
        <v>20</v>
      </c>
    </row>
    <row r="9" spans="1:28" s="2" customFormat="1" ht="12.75">
      <c r="A9" s="1">
        <v>4</v>
      </c>
      <c r="B9" s="9" t="s">
        <v>34</v>
      </c>
      <c r="C9" s="10">
        <v>58</v>
      </c>
      <c r="D9" s="11" t="s">
        <v>35</v>
      </c>
      <c r="E9" s="12" t="s">
        <v>36</v>
      </c>
      <c r="F9" s="13">
        <v>4</v>
      </c>
      <c r="G9" s="13">
        <f t="shared" si="0"/>
        <v>4</v>
      </c>
      <c r="H9" s="13">
        <v>4</v>
      </c>
      <c r="I9" s="13">
        <f t="shared" si="1"/>
        <v>4</v>
      </c>
      <c r="J9" s="13">
        <v>4</v>
      </c>
      <c r="K9" s="13">
        <f t="shared" si="2"/>
        <v>4</v>
      </c>
      <c r="L9" s="4">
        <v>3</v>
      </c>
      <c r="M9" s="13">
        <f t="shared" si="3"/>
        <v>3</v>
      </c>
      <c r="N9" s="4">
        <v>6</v>
      </c>
      <c r="O9" s="4">
        <f t="shared" si="4"/>
        <v>6</v>
      </c>
      <c r="P9" s="4">
        <v>5</v>
      </c>
      <c r="Q9" s="4">
        <f t="shared" si="5"/>
        <v>5</v>
      </c>
      <c r="R9" s="4">
        <v>6</v>
      </c>
      <c r="S9" s="4">
        <f t="shared" si="6"/>
        <v>6</v>
      </c>
      <c r="T9" s="4">
        <v>5</v>
      </c>
      <c r="U9" s="4">
        <f t="shared" si="7"/>
        <v>5</v>
      </c>
      <c r="V9" s="4"/>
      <c r="W9" s="4">
        <f t="shared" si="8"/>
        <v>0</v>
      </c>
      <c r="X9" s="4"/>
      <c r="Y9" s="4">
        <f t="shared" si="9"/>
        <v>0</v>
      </c>
      <c r="Z9" s="4"/>
      <c r="AA9" s="14">
        <f t="shared" si="10"/>
        <v>6</v>
      </c>
      <c r="AB9" s="4">
        <f t="shared" si="11"/>
        <v>31</v>
      </c>
    </row>
    <row r="10" spans="1:28" s="2" customFormat="1" ht="12.75">
      <c r="A10" s="1">
        <v>5</v>
      </c>
      <c r="B10" s="9" t="s">
        <v>37</v>
      </c>
      <c r="C10" s="10">
        <v>1711</v>
      </c>
      <c r="D10" s="11" t="s">
        <v>38</v>
      </c>
      <c r="E10" s="12" t="s">
        <v>39</v>
      </c>
      <c r="F10" s="13">
        <v>5</v>
      </c>
      <c r="G10" s="13">
        <f t="shared" si="0"/>
        <v>5</v>
      </c>
      <c r="H10" s="13">
        <v>7</v>
      </c>
      <c r="I10" s="13">
        <f t="shared" si="1"/>
        <v>7</v>
      </c>
      <c r="J10" s="13">
        <v>5</v>
      </c>
      <c r="K10" s="13">
        <f t="shared" si="2"/>
        <v>5</v>
      </c>
      <c r="L10" s="4">
        <v>7</v>
      </c>
      <c r="M10" s="13">
        <f t="shared" si="3"/>
        <v>7</v>
      </c>
      <c r="N10" s="4">
        <v>5</v>
      </c>
      <c r="O10" s="4">
        <f t="shared" si="4"/>
        <v>5</v>
      </c>
      <c r="P10" s="4">
        <v>7</v>
      </c>
      <c r="Q10" s="4">
        <f t="shared" si="5"/>
        <v>7</v>
      </c>
      <c r="R10" s="4">
        <v>7</v>
      </c>
      <c r="S10" s="4">
        <f t="shared" si="6"/>
        <v>7</v>
      </c>
      <c r="T10" s="4">
        <v>4</v>
      </c>
      <c r="U10" s="4">
        <f t="shared" si="7"/>
        <v>4</v>
      </c>
      <c r="V10" s="4"/>
      <c r="W10" s="4">
        <f t="shared" si="8"/>
        <v>0</v>
      </c>
      <c r="X10" s="4"/>
      <c r="Y10" s="4">
        <f t="shared" si="9"/>
        <v>0</v>
      </c>
      <c r="Z10" s="4"/>
      <c r="AA10" s="14">
        <f t="shared" si="10"/>
        <v>7</v>
      </c>
      <c r="AB10" s="4">
        <f t="shared" si="11"/>
        <v>40</v>
      </c>
    </row>
    <row r="11" spans="1:28" s="2" customFormat="1" ht="12.75">
      <c r="A11" s="1">
        <v>6</v>
      </c>
      <c r="B11" s="9" t="s">
        <v>40</v>
      </c>
      <c r="C11" s="10">
        <v>129</v>
      </c>
      <c r="D11" s="11" t="s">
        <v>41</v>
      </c>
      <c r="E11" s="12" t="s">
        <v>42</v>
      </c>
      <c r="F11" s="13">
        <v>7</v>
      </c>
      <c r="G11" s="13">
        <f t="shared" si="0"/>
        <v>7</v>
      </c>
      <c r="H11" s="13">
        <v>12</v>
      </c>
      <c r="I11" s="13">
        <f t="shared" si="1"/>
        <v>12</v>
      </c>
      <c r="J11" s="13">
        <v>6</v>
      </c>
      <c r="K11" s="13">
        <f t="shared" si="2"/>
        <v>6</v>
      </c>
      <c r="L11" s="4">
        <v>8</v>
      </c>
      <c r="M11" s="13">
        <f t="shared" si="3"/>
        <v>8</v>
      </c>
      <c r="N11" s="4">
        <v>7</v>
      </c>
      <c r="O11" s="4">
        <f t="shared" si="4"/>
        <v>7</v>
      </c>
      <c r="P11" s="4">
        <v>4</v>
      </c>
      <c r="Q11" s="4">
        <f t="shared" si="5"/>
        <v>4</v>
      </c>
      <c r="R11" s="4">
        <v>8</v>
      </c>
      <c r="S11" s="4">
        <f t="shared" si="6"/>
        <v>8</v>
      </c>
      <c r="T11" s="4">
        <v>3</v>
      </c>
      <c r="U11" s="4">
        <f t="shared" si="7"/>
        <v>3</v>
      </c>
      <c r="V11" s="4"/>
      <c r="W11" s="4">
        <f t="shared" si="8"/>
        <v>0</v>
      </c>
      <c r="X11" s="4"/>
      <c r="Y11" s="4">
        <f t="shared" si="9"/>
        <v>0</v>
      </c>
      <c r="Z11" s="4"/>
      <c r="AA11" s="14">
        <f t="shared" si="10"/>
        <v>12</v>
      </c>
      <c r="AB11" s="4">
        <f t="shared" si="11"/>
        <v>43</v>
      </c>
    </row>
    <row r="12" spans="1:28" s="2" customFormat="1" ht="12.75">
      <c r="A12" s="1">
        <v>7</v>
      </c>
      <c r="B12" s="9" t="s">
        <v>43</v>
      </c>
      <c r="C12" s="10">
        <v>91</v>
      </c>
      <c r="D12" s="11" t="s">
        <v>44</v>
      </c>
      <c r="E12" s="12" t="s">
        <v>45</v>
      </c>
      <c r="F12" s="13">
        <v>3</v>
      </c>
      <c r="G12" s="13">
        <f t="shared" si="0"/>
        <v>3</v>
      </c>
      <c r="H12" s="13">
        <v>8</v>
      </c>
      <c r="I12" s="13">
        <f t="shared" si="1"/>
        <v>8</v>
      </c>
      <c r="J12" s="13">
        <v>10</v>
      </c>
      <c r="K12" s="13">
        <f t="shared" si="2"/>
        <v>10</v>
      </c>
      <c r="L12" s="4">
        <v>19</v>
      </c>
      <c r="M12" s="13">
        <f t="shared" si="3"/>
        <v>19</v>
      </c>
      <c r="N12" s="4">
        <v>4</v>
      </c>
      <c r="O12" s="4">
        <f t="shared" si="4"/>
        <v>4</v>
      </c>
      <c r="P12" s="4">
        <v>8</v>
      </c>
      <c r="Q12" s="4">
        <f t="shared" si="5"/>
        <v>8</v>
      </c>
      <c r="R12" s="4">
        <v>5</v>
      </c>
      <c r="S12" s="4">
        <f t="shared" si="6"/>
        <v>5</v>
      </c>
      <c r="T12" s="4">
        <v>6</v>
      </c>
      <c r="U12" s="4">
        <f t="shared" si="7"/>
        <v>6</v>
      </c>
      <c r="V12" s="4"/>
      <c r="W12" s="4">
        <f t="shared" si="8"/>
        <v>0</v>
      </c>
      <c r="X12" s="4"/>
      <c r="Y12" s="4">
        <f t="shared" si="9"/>
        <v>0</v>
      </c>
      <c r="Z12" s="4"/>
      <c r="AA12" s="14">
        <f t="shared" si="10"/>
        <v>19</v>
      </c>
      <c r="AB12" s="4">
        <f t="shared" si="11"/>
        <v>44</v>
      </c>
    </row>
    <row r="13" spans="1:28" s="2" customFormat="1" ht="12.75">
      <c r="A13" s="1">
        <v>8</v>
      </c>
      <c r="B13" s="15" t="s">
        <v>46</v>
      </c>
      <c r="C13" s="10">
        <v>55</v>
      </c>
      <c r="D13" s="13" t="s">
        <v>47</v>
      </c>
      <c r="E13" s="16" t="s">
        <v>48</v>
      </c>
      <c r="F13" s="13">
        <v>10</v>
      </c>
      <c r="G13" s="13">
        <f t="shared" si="0"/>
        <v>10</v>
      </c>
      <c r="H13" s="13">
        <v>15</v>
      </c>
      <c r="I13" s="13">
        <f t="shared" si="1"/>
        <v>15</v>
      </c>
      <c r="J13" s="13">
        <v>7</v>
      </c>
      <c r="K13" s="13">
        <f t="shared" si="2"/>
        <v>7</v>
      </c>
      <c r="L13" s="4">
        <v>10</v>
      </c>
      <c r="M13" s="13">
        <f t="shared" si="3"/>
        <v>10</v>
      </c>
      <c r="N13" s="4">
        <v>13</v>
      </c>
      <c r="O13" s="4">
        <f t="shared" si="4"/>
        <v>13</v>
      </c>
      <c r="P13" s="4">
        <v>9</v>
      </c>
      <c r="Q13" s="4">
        <f t="shared" si="5"/>
        <v>9</v>
      </c>
      <c r="R13" s="4">
        <v>3</v>
      </c>
      <c r="S13" s="4">
        <f t="shared" si="6"/>
        <v>3</v>
      </c>
      <c r="T13" s="4">
        <v>8</v>
      </c>
      <c r="U13" s="4">
        <f t="shared" si="7"/>
        <v>8</v>
      </c>
      <c r="V13" s="4"/>
      <c r="W13" s="4">
        <f t="shared" si="8"/>
        <v>0</v>
      </c>
      <c r="X13" s="4"/>
      <c r="Y13" s="4">
        <f t="shared" si="9"/>
        <v>0</v>
      </c>
      <c r="Z13" s="4"/>
      <c r="AA13" s="14">
        <f t="shared" si="10"/>
        <v>15</v>
      </c>
      <c r="AB13" s="4">
        <f t="shared" si="11"/>
        <v>60</v>
      </c>
    </row>
    <row r="14" spans="1:28" s="2" customFormat="1" ht="12.75">
      <c r="A14" s="1">
        <v>9</v>
      </c>
      <c r="B14" s="9" t="s">
        <v>49</v>
      </c>
      <c r="C14" s="10">
        <v>301</v>
      </c>
      <c r="D14" s="11" t="s">
        <v>50</v>
      </c>
      <c r="E14" s="12" t="s">
        <v>51</v>
      </c>
      <c r="F14" s="13">
        <v>8</v>
      </c>
      <c r="G14" s="13">
        <f t="shared" si="0"/>
        <v>8</v>
      </c>
      <c r="H14" s="13">
        <v>11</v>
      </c>
      <c r="I14" s="13">
        <f t="shared" si="1"/>
        <v>11</v>
      </c>
      <c r="J14" s="13">
        <v>14</v>
      </c>
      <c r="K14" s="13">
        <f t="shared" si="2"/>
        <v>14</v>
      </c>
      <c r="L14" s="4">
        <v>11</v>
      </c>
      <c r="M14" s="13">
        <f t="shared" si="3"/>
        <v>11</v>
      </c>
      <c r="N14" s="4">
        <v>10</v>
      </c>
      <c r="O14" s="4">
        <f t="shared" si="4"/>
        <v>10</v>
      </c>
      <c r="P14" s="4">
        <v>6</v>
      </c>
      <c r="Q14" s="4">
        <f t="shared" si="5"/>
        <v>6</v>
      </c>
      <c r="R14" s="4">
        <v>10</v>
      </c>
      <c r="S14" s="4">
        <f t="shared" si="6"/>
        <v>10</v>
      </c>
      <c r="T14" s="4">
        <v>9</v>
      </c>
      <c r="U14" s="4">
        <f t="shared" si="7"/>
        <v>9</v>
      </c>
      <c r="V14" s="4"/>
      <c r="W14" s="4">
        <f t="shared" si="8"/>
        <v>0</v>
      </c>
      <c r="X14" s="4"/>
      <c r="Y14" s="4">
        <f t="shared" si="9"/>
        <v>0</v>
      </c>
      <c r="Z14" s="4"/>
      <c r="AA14" s="14">
        <f t="shared" si="10"/>
        <v>14</v>
      </c>
      <c r="AB14" s="4">
        <f t="shared" si="11"/>
        <v>65</v>
      </c>
    </row>
    <row r="15" spans="1:28" s="2" customFormat="1" ht="12.75">
      <c r="A15" s="1">
        <v>10</v>
      </c>
      <c r="B15" s="9" t="s">
        <v>52</v>
      </c>
      <c r="C15" s="10">
        <v>6</v>
      </c>
      <c r="D15" s="11" t="s">
        <v>53</v>
      </c>
      <c r="E15" s="12" t="s">
        <v>54</v>
      </c>
      <c r="F15" s="13">
        <v>14</v>
      </c>
      <c r="G15" s="13">
        <f t="shared" si="0"/>
        <v>14</v>
      </c>
      <c r="H15" s="13">
        <v>6</v>
      </c>
      <c r="I15" s="13">
        <f t="shared" si="1"/>
        <v>6</v>
      </c>
      <c r="J15" s="13">
        <v>13</v>
      </c>
      <c r="K15" s="13">
        <f t="shared" si="2"/>
        <v>13</v>
      </c>
      <c r="L15" s="4">
        <v>9</v>
      </c>
      <c r="M15" s="13">
        <f t="shared" si="3"/>
        <v>9</v>
      </c>
      <c r="N15" s="4">
        <v>9</v>
      </c>
      <c r="O15" s="4">
        <f t="shared" si="4"/>
        <v>9</v>
      </c>
      <c r="P15" s="4">
        <v>10</v>
      </c>
      <c r="Q15" s="4">
        <f t="shared" si="5"/>
        <v>10</v>
      </c>
      <c r="R15" s="4">
        <v>12</v>
      </c>
      <c r="S15" s="4">
        <f t="shared" si="6"/>
        <v>12</v>
      </c>
      <c r="T15" s="4">
        <v>7</v>
      </c>
      <c r="U15" s="4">
        <f t="shared" si="7"/>
        <v>7</v>
      </c>
      <c r="V15" s="4"/>
      <c r="W15" s="4">
        <f t="shared" si="8"/>
        <v>0</v>
      </c>
      <c r="X15" s="4"/>
      <c r="Y15" s="4">
        <f t="shared" si="9"/>
        <v>0</v>
      </c>
      <c r="Z15" s="4"/>
      <c r="AA15" s="14">
        <f t="shared" si="10"/>
        <v>14</v>
      </c>
      <c r="AB15" s="4">
        <f t="shared" si="11"/>
        <v>66</v>
      </c>
    </row>
    <row r="16" spans="1:28" s="2" customFormat="1" ht="12.75">
      <c r="A16" s="1">
        <v>11</v>
      </c>
      <c r="B16" s="9" t="s">
        <v>55</v>
      </c>
      <c r="C16" s="10">
        <v>85</v>
      </c>
      <c r="D16" s="11" t="s">
        <v>56</v>
      </c>
      <c r="E16" s="12" t="s">
        <v>57</v>
      </c>
      <c r="F16" s="13">
        <v>11</v>
      </c>
      <c r="G16" s="13">
        <f t="shared" si="0"/>
        <v>11</v>
      </c>
      <c r="H16" s="13">
        <v>9</v>
      </c>
      <c r="I16" s="13">
        <f t="shared" si="1"/>
        <v>9</v>
      </c>
      <c r="J16" s="13">
        <v>11</v>
      </c>
      <c r="K16" s="13">
        <f t="shared" si="2"/>
        <v>11</v>
      </c>
      <c r="L16" s="4">
        <v>13</v>
      </c>
      <c r="M16" s="13">
        <f t="shared" si="3"/>
        <v>13</v>
      </c>
      <c r="N16" s="4">
        <v>8</v>
      </c>
      <c r="O16" s="4">
        <f t="shared" si="4"/>
        <v>8</v>
      </c>
      <c r="P16" s="4">
        <v>11</v>
      </c>
      <c r="Q16" s="4">
        <f t="shared" si="5"/>
        <v>11</v>
      </c>
      <c r="R16" s="4">
        <v>9</v>
      </c>
      <c r="S16" s="4">
        <f t="shared" si="6"/>
        <v>9</v>
      </c>
      <c r="T16" s="4">
        <v>10</v>
      </c>
      <c r="U16" s="4">
        <f t="shared" si="7"/>
        <v>10</v>
      </c>
      <c r="V16" s="4"/>
      <c r="W16" s="4">
        <f t="shared" si="8"/>
        <v>0</v>
      </c>
      <c r="X16" s="4"/>
      <c r="Y16" s="4">
        <f t="shared" si="9"/>
        <v>0</v>
      </c>
      <c r="Z16" s="4"/>
      <c r="AA16" s="14">
        <f t="shared" si="10"/>
        <v>13</v>
      </c>
      <c r="AB16" s="4">
        <f t="shared" si="11"/>
        <v>69</v>
      </c>
    </row>
    <row r="17" spans="1:28" s="2" customFormat="1" ht="12.75">
      <c r="A17" s="1">
        <v>12</v>
      </c>
      <c r="B17" s="9" t="s">
        <v>58</v>
      </c>
      <c r="C17" s="10">
        <v>11</v>
      </c>
      <c r="D17" s="11" t="s">
        <v>59</v>
      </c>
      <c r="E17" s="12" t="s">
        <v>60</v>
      </c>
      <c r="F17" s="13">
        <v>9</v>
      </c>
      <c r="G17" s="13">
        <f t="shared" si="0"/>
        <v>9</v>
      </c>
      <c r="H17" s="13">
        <v>14</v>
      </c>
      <c r="I17" s="13">
        <f t="shared" si="1"/>
        <v>14</v>
      </c>
      <c r="J17" s="13">
        <v>12</v>
      </c>
      <c r="K17" s="13">
        <f t="shared" si="2"/>
        <v>12</v>
      </c>
      <c r="L17" s="4">
        <v>15</v>
      </c>
      <c r="M17" s="13">
        <f t="shared" si="3"/>
        <v>15</v>
      </c>
      <c r="N17" s="4">
        <v>11</v>
      </c>
      <c r="O17" s="4">
        <f t="shared" si="4"/>
        <v>11</v>
      </c>
      <c r="P17" s="4">
        <v>15</v>
      </c>
      <c r="Q17" s="4">
        <f t="shared" si="5"/>
        <v>15</v>
      </c>
      <c r="R17" s="4">
        <v>13</v>
      </c>
      <c r="S17" s="4">
        <f t="shared" si="6"/>
        <v>13</v>
      </c>
      <c r="T17" s="4">
        <v>12</v>
      </c>
      <c r="U17" s="4">
        <f t="shared" si="7"/>
        <v>12</v>
      </c>
      <c r="V17" s="4"/>
      <c r="W17" s="4">
        <f t="shared" si="8"/>
        <v>0</v>
      </c>
      <c r="X17" s="4"/>
      <c r="Y17" s="4">
        <f t="shared" si="9"/>
        <v>0</v>
      </c>
      <c r="Z17" s="4"/>
      <c r="AA17" s="14">
        <f t="shared" si="10"/>
        <v>15</v>
      </c>
      <c r="AB17" s="4">
        <f t="shared" si="11"/>
        <v>86</v>
      </c>
    </row>
    <row r="18" spans="1:28" s="2" customFormat="1" ht="12.75">
      <c r="A18" s="1">
        <v>13</v>
      </c>
      <c r="B18" s="9" t="s">
        <v>61</v>
      </c>
      <c r="C18" s="10">
        <v>2001</v>
      </c>
      <c r="D18" s="11" t="s">
        <v>62</v>
      </c>
      <c r="E18" s="12" t="s">
        <v>63</v>
      </c>
      <c r="F18" s="13">
        <v>12</v>
      </c>
      <c r="G18" s="13">
        <f t="shared" si="0"/>
        <v>12</v>
      </c>
      <c r="H18" s="13">
        <v>20</v>
      </c>
      <c r="I18" s="13">
        <f t="shared" si="1"/>
        <v>20</v>
      </c>
      <c r="J18" s="13">
        <v>15</v>
      </c>
      <c r="K18" s="13">
        <f t="shared" si="2"/>
        <v>15</v>
      </c>
      <c r="L18" s="4">
        <v>4</v>
      </c>
      <c r="M18" s="13">
        <f t="shared" si="3"/>
        <v>4</v>
      </c>
      <c r="N18" s="4">
        <v>19</v>
      </c>
      <c r="O18" s="4">
        <f t="shared" si="4"/>
        <v>19</v>
      </c>
      <c r="P18" s="4">
        <v>16</v>
      </c>
      <c r="Q18" s="4">
        <f t="shared" si="5"/>
        <v>16</v>
      </c>
      <c r="R18" s="4">
        <v>11</v>
      </c>
      <c r="S18" s="4">
        <f t="shared" si="6"/>
        <v>11</v>
      </c>
      <c r="T18" s="4" t="s">
        <v>64</v>
      </c>
      <c r="U18" s="4">
        <f t="shared" si="7"/>
        <v>29</v>
      </c>
      <c r="V18" s="4"/>
      <c r="W18" s="4">
        <f t="shared" si="8"/>
        <v>0</v>
      </c>
      <c r="X18" s="4"/>
      <c r="Y18" s="4">
        <f t="shared" si="9"/>
        <v>0</v>
      </c>
      <c r="Z18" s="4"/>
      <c r="AA18" s="14">
        <f t="shared" si="10"/>
        <v>29</v>
      </c>
      <c r="AB18" s="4">
        <f t="shared" si="11"/>
        <v>97</v>
      </c>
    </row>
    <row r="19" spans="1:28" s="2" customFormat="1" ht="12.75">
      <c r="A19" s="1">
        <v>14</v>
      </c>
      <c r="B19" s="9" t="s">
        <v>65</v>
      </c>
      <c r="C19" s="10">
        <v>14</v>
      </c>
      <c r="D19" s="11" t="s">
        <v>66</v>
      </c>
      <c r="E19" s="12" t="s">
        <v>67</v>
      </c>
      <c r="F19" s="13">
        <v>18</v>
      </c>
      <c r="G19" s="13">
        <f t="shared" si="0"/>
        <v>18</v>
      </c>
      <c r="H19" s="13">
        <v>10</v>
      </c>
      <c r="I19" s="13">
        <f t="shared" si="1"/>
        <v>10</v>
      </c>
      <c r="J19" s="13">
        <v>9</v>
      </c>
      <c r="K19" s="13">
        <f t="shared" si="2"/>
        <v>9</v>
      </c>
      <c r="L19" s="4">
        <v>14</v>
      </c>
      <c r="M19" s="13">
        <f t="shared" si="3"/>
        <v>14</v>
      </c>
      <c r="N19" s="4">
        <v>17</v>
      </c>
      <c r="O19" s="4">
        <f t="shared" si="4"/>
        <v>17</v>
      </c>
      <c r="P19" s="4">
        <v>17</v>
      </c>
      <c r="Q19" s="4">
        <f t="shared" si="5"/>
        <v>17</v>
      </c>
      <c r="R19" s="4">
        <v>15</v>
      </c>
      <c r="S19" s="4">
        <f t="shared" si="6"/>
        <v>15</v>
      </c>
      <c r="T19" s="4">
        <v>16</v>
      </c>
      <c r="U19" s="4">
        <f t="shared" si="7"/>
        <v>16</v>
      </c>
      <c r="V19" s="4"/>
      <c r="W19" s="4">
        <f t="shared" si="8"/>
        <v>0</v>
      </c>
      <c r="X19" s="4"/>
      <c r="Y19" s="4">
        <f t="shared" si="9"/>
        <v>0</v>
      </c>
      <c r="Z19" s="4"/>
      <c r="AA19" s="14">
        <f t="shared" si="10"/>
        <v>18</v>
      </c>
      <c r="AB19" s="4">
        <f t="shared" si="11"/>
        <v>98</v>
      </c>
    </row>
    <row r="20" spans="1:28" s="2" customFormat="1" ht="12.75">
      <c r="A20" s="1">
        <v>15</v>
      </c>
      <c r="B20" s="9" t="s">
        <v>68</v>
      </c>
      <c r="C20" s="10">
        <v>57</v>
      </c>
      <c r="D20" s="11" t="s">
        <v>69</v>
      </c>
      <c r="E20" s="12" t="s">
        <v>70</v>
      </c>
      <c r="F20" s="13">
        <v>6</v>
      </c>
      <c r="G20" s="13">
        <f t="shared" si="0"/>
        <v>6</v>
      </c>
      <c r="H20" s="13">
        <v>2</v>
      </c>
      <c r="I20" s="13">
        <f t="shared" si="1"/>
        <v>2</v>
      </c>
      <c r="J20" s="13">
        <v>8</v>
      </c>
      <c r="K20" s="13">
        <f t="shared" si="2"/>
        <v>8</v>
      </c>
      <c r="L20" s="4">
        <v>6</v>
      </c>
      <c r="M20" s="13">
        <f t="shared" si="3"/>
        <v>6</v>
      </c>
      <c r="N20" s="4">
        <v>14</v>
      </c>
      <c r="O20" s="4">
        <f t="shared" si="4"/>
        <v>14</v>
      </c>
      <c r="P20" s="4" t="s">
        <v>71</v>
      </c>
      <c r="Q20" s="4">
        <f t="shared" si="5"/>
        <v>29</v>
      </c>
      <c r="R20" s="4" t="s">
        <v>72</v>
      </c>
      <c r="S20" s="4">
        <f t="shared" si="6"/>
        <v>29</v>
      </c>
      <c r="T20" s="4" t="s">
        <v>73</v>
      </c>
      <c r="U20" s="4">
        <f t="shared" si="7"/>
        <v>29</v>
      </c>
      <c r="V20" s="4"/>
      <c r="W20" s="4">
        <f t="shared" si="8"/>
        <v>0</v>
      </c>
      <c r="X20" s="4"/>
      <c r="Y20" s="4">
        <f t="shared" si="9"/>
        <v>0</v>
      </c>
      <c r="Z20" s="4">
        <v>5</v>
      </c>
      <c r="AA20" s="14">
        <f t="shared" si="10"/>
        <v>29</v>
      </c>
      <c r="AB20" s="4">
        <f t="shared" si="11"/>
        <v>99</v>
      </c>
    </row>
    <row r="21" spans="1:28" s="2" customFormat="1" ht="12.75">
      <c r="A21" s="1">
        <v>16</v>
      </c>
      <c r="B21" s="9" t="s">
        <v>74</v>
      </c>
      <c r="C21" s="10">
        <v>271</v>
      </c>
      <c r="D21" s="11" t="s">
        <v>75</v>
      </c>
      <c r="E21" s="12" t="s">
        <v>76</v>
      </c>
      <c r="F21" s="13">
        <v>15</v>
      </c>
      <c r="G21" s="13">
        <f t="shared" si="0"/>
        <v>15</v>
      </c>
      <c r="H21" s="13">
        <v>18</v>
      </c>
      <c r="I21" s="13">
        <f t="shared" si="1"/>
        <v>18</v>
      </c>
      <c r="J21" s="13">
        <v>20</v>
      </c>
      <c r="K21" s="13">
        <f t="shared" si="2"/>
        <v>20</v>
      </c>
      <c r="L21" s="4">
        <v>12</v>
      </c>
      <c r="M21" s="13">
        <f t="shared" si="3"/>
        <v>12</v>
      </c>
      <c r="N21" s="4">
        <v>15</v>
      </c>
      <c r="O21" s="4">
        <f t="shared" si="4"/>
        <v>15</v>
      </c>
      <c r="P21" s="4">
        <v>14</v>
      </c>
      <c r="Q21" s="4">
        <f t="shared" si="5"/>
        <v>14</v>
      </c>
      <c r="R21" s="4">
        <v>16</v>
      </c>
      <c r="S21" s="4">
        <f t="shared" si="6"/>
        <v>16</v>
      </c>
      <c r="T21" s="4">
        <v>14</v>
      </c>
      <c r="U21" s="4">
        <f t="shared" si="7"/>
        <v>14</v>
      </c>
      <c r="V21" s="4"/>
      <c r="W21" s="4">
        <f t="shared" si="8"/>
        <v>0</v>
      </c>
      <c r="X21" s="4"/>
      <c r="Y21" s="4">
        <f t="shared" si="9"/>
        <v>0</v>
      </c>
      <c r="Z21" s="4"/>
      <c r="AA21" s="14">
        <f t="shared" si="10"/>
        <v>20</v>
      </c>
      <c r="AB21" s="4">
        <f t="shared" si="11"/>
        <v>104</v>
      </c>
    </row>
    <row r="22" spans="1:28" s="2" customFormat="1" ht="12.75">
      <c r="A22" s="1">
        <v>17</v>
      </c>
      <c r="B22" s="17" t="s">
        <v>77</v>
      </c>
      <c r="C22" s="18">
        <v>537</v>
      </c>
      <c r="D22" s="19" t="s">
        <v>78</v>
      </c>
      <c r="E22" s="20" t="s">
        <v>79</v>
      </c>
      <c r="F22" s="13">
        <v>13</v>
      </c>
      <c r="G22" s="13">
        <f t="shared" si="0"/>
        <v>13</v>
      </c>
      <c r="H22" s="13">
        <v>24</v>
      </c>
      <c r="I22" s="13">
        <f t="shared" si="1"/>
        <v>24</v>
      </c>
      <c r="J22" s="13">
        <v>16</v>
      </c>
      <c r="K22" s="13">
        <f t="shared" si="2"/>
        <v>16</v>
      </c>
      <c r="L22" s="4">
        <v>17</v>
      </c>
      <c r="M22" s="13">
        <f t="shared" si="3"/>
        <v>17</v>
      </c>
      <c r="N22" s="4">
        <v>18</v>
      </c>
      <c r="O22" s="4">
        <f t="shared" si="4"/>
        <v>18</v>
      </c>
      <c r="P22" s="4">
        <v>13</v>
      </c>
      <c r="Q22" s="4">
        <f t="shared" si="5"/>
        <v>13</v>
      </c>
      <c r="R22" s="4">
        <v>17</v>
      </c>
      <c r="S22" s="4">
        <f t="shared" si="6"/>
        <v>17</v>
      </c>
      <c r="T22" s="4">
        <v>11</v>
      </c>
      <c r="U22" s="4">
        <f t="shared" si="7"/>
        <v>11</v>
      </c>
      <c r="V22" s="4"/>
      <c r="W22" s="4">
        <f t="shared" si="8"/>
        <v>0</v>
      </c>
      <c r="X22" s="4"/>
      <c r="Y22" s="4">
        <f t="shared" si="9"/>
        <v>0</v>
      </c>
      <c r="Z22" s="4"/>
      <c r="AA22" s="14">
        <f t="shared" si="10"/>
        <v>24</v>
      </c>
      <c r="AB22" s="4">
        <f t="shared" si="11"/>
        <v>105</v>
      </c>
    </row>
    <row r="23" spans="1:28" s="2" customFormat="1" ht="12.75">
      <c r="A23" s="1">
        <v>18</v>
      </c>
      <c r="B23" s="9" t="s">
        <v>80</v>
      </c>
      <c r="C23" s="10">
        <v>123</v>
      </c>
      <c r="D23" s="11" t="s">
        <v>81</v>
      </c>
      <c r="E23" s="12" t="s">
        <v>82</v>
      </c>
      <c r="F23" s="13">
        <v>17</v>
      </c>
      <c r="G23" s="13">
        <f t="shared" si="0"/>
        <v>17</v>
      </c>
      <c r="H23" s="13">
        <v>23</v>
      </c>
      <c r="I23" s="13">
        <f t="shared" si="1"/>
        <v>23</v>
      </c>
      <c r="J23" s="13">
        <v>23</v>
      </c>
      <c r="K23" s="13">
        <f t="shared" si="2"/>
        <v>23</v>
      </c>
      <c r="L23" s="4">
        <v>16</v>
      </c>
      <c r="M23" s="13">
        <f t="shared" si="3"/>
        <v>16</v>
      </c>
      <c r="N23" s="4">
        <v>12</v>
      </c>
      <c r="O23" s="4">
        <f t="shared" si="4"/>
        <v>12</v>
      </c>
      <c r="P23" s="4">
        <v>12</v>
      </c>
      <c r="Q23" s="4">
        <f t="shared" si="5"/>
        <v>12</v>
      </c>
      <c r="R23" s="4">
        <v>14</v>
      </c>
      <c r="S23" s="4">
        <f t="shared" si="6"/>
        <v>14</v>
      </c>
      <c r="T23" s="4">
        <v>13</v>
      </c>
      <c r="U23" s="4">
        <f t="shared" si="7"/>
        <v>13</v>
      </c>
      <c r="V23" s="4"/>
      <c r="W23" s="4">
        <f t="shared" si="8"/>
        <v>0</v>
      </c>
      <c r="X23" s="4"/>
      <c r="Y23" s="4">
        <f t="shared" si="9"/>
        <v>0</v>
      </c>
      <c r="Z23" s="4"/>
      <c r="AA23" s="14">
        <f t="shared" si="10"/>
        <v>23</v>
      </c>
      <c r="AB23" s="4">
        <f t="shared" si="11"/>
        <v>107</v>
      </c>
    </row>
    <row r="24" spans="1:28" s="2" customFormat="1" ht="12.75">
      <c r="A24" s="1">
        <v>19</v>
      </c>
      <c r="B24" s="9" t="s">
        <v>83</v>
      </c>
      <c r="C24" s="10">
        <v>5</v>
      </c>
      <c r="D24" s="11" t="s">
        <v>84</v>
      </c>
      <c r="E24" s="12" t="s">
        <v>85</v>
      </c>
      <c r="F24" s="13">
        <v>16</v>
      </c>
      <c r="G24" s="13">
        <f t="shared" si="0"/>
        <v>16</v>
      </c>
      <c r="H24" s="13">
        <v>17</v>
      </c>
      <c r="I24" s="13">
        <f t="shared" si="1"/>
        <v>17</v>
      </c>
      <c r="J24" s="13">
        <v>18</v>
      </c>
      <c r="K24" s="13">
        <f t="shared" si="2"/>
        <v>18</v>
      </c>
      <c r="L24" s="4">
        <v>18</v>
      </c>
      <c r="M24" s="13">
        <f t="shared" si="3"/>
        <v>18</v>
      </c>
      <c r="N24" s="4">
        <v>16</v>
      </c>
      <c r="O24" s="4">
        <f t="shared" si="4"/>
        <v>16</v>
      </c>
      <c r="P24" s="4">
        <v>21</v>
      </c>
      <c r="Q24" s="4">
        <f t="shared" si="5"/>
        <v>21</v>
      </c>
      <c r="R24" s="4">
        <v>19</v>
      </c>
      <c r="S24" s="4">
        <f t="shared" si="6"/>
        <v>19</v>
      </c>
      <c r="T24" s="4">
        <v>15</v>
      </c>
      <c r="U24" s="4">
        <f t="shared" si="7"/>
        <v>15</v>
      </c>
      <c r="V24" s="4"/>
      <c r="W24" s="4">
        <f t="shared" si="8"/>
        <v>0</v>
      </c>
      <c r="X24" s="4"/>
      <c r="Y24" s="4">
        <f t="shared" si="9"/>
        <v>0</v>
      </c>
      <c r="Z24" s="4">
        <v>2</v>
      </c>
      <c r="AA24" s="14">
        <f t="shared" si="10"/>
        <v>21</v>
      </c>
      <c r="AB24" s="4">
        <f t="shared" si="11"/>
        <v>121</v>
      </c>
    </row>
    <row r="25" spans="1:28" s="2" customFormat="1" ht="12.75">
      <c r="A25" s="1">
        <v>20</v>
      </c>
      <c r="B25" s="9" t="s">
        <v>86</v>
      </c>
      <c r="C25" s="10">
        <v>81</v>
      </c>
      <c r="D25" s="11" t="s">
        <v>87</v>
      </c>
      <c r="E25" s="12" t="s">
        <v>88</v>
      </c>
      <c r="F25" s="13" t="s">
        <v>89</v>
      </c>
      <c r="G25" s="13">
        <f t="shared" si="0"/>
        <v>29</v>
      </c>
      <c r="H25" s="13">
        <v>21</v>
      </c>
      <c r="I25" s="13">
        <f t="shared" si="1"/>
        <v>21</v>
      </c>
      <c r="J25" s="13">
        <v>17</v>
      </c>
      <c r="K25" s="13">
        <f t="shared" si="2"/>
        <v>17</v>
      </c>
      <c r="L25" s="4">
        <v>21</v>
      </c>
      <c r="M25" s="13">
        <f t="shared" si="3"/>
        <v>21</v>
      </c>
      <c r="N25" s="4">
        <v>20</v>
      </c>
      <c r="O25" s="4">
        <f t="shared" si="4"/>
        <v>20</v>
      </c>
      <c r="P25" s="4">
        <v>18</v>
      </c>
      <c r="Q25" s="4">
        <f t="shared" si="5"/>
        <v>18</v>
      </c>
      <c r="R25" s="4">
        <v>18</v>
      </c>
      <c r="S25" s="4">
        <f t="shared" si="6"/>
        <v>18</v>
      </c>
      <c r="T25" s="4">
        <v>18</v>
      </c>
      <c r="U25" s="4">
        <f t="shared" si="7"/>
        <v>18</v>
      </c>
      <c r="V25" s="4"/>
      <c r="W25" s="4">
        <f t="shared" si="8"/>
        <v>0</v>
      </c>
      <c r="X25" s="4"/>
      <c r="Y25" s="4">
        <f t="shared" si="9"/>
        <v>0</v>
      </c>
      <c r="Z25" s="4"/>
      <c r="AA25" s="14">
        <f t="shared" si="10"/>
        <v>29</v>
      </c>
      <c r="AB25" s="4">
        <f t="shared" si="11"/>
        <v>133</v>
      </c>
    </row>
    <row r="26" spans="1:28" s="2" customFormat="1" ht="12.75">
      <c r="A26" s="1">
        <v>21</v>
      </c>
      <c r="B26" s="9" t="s">
        <v>90</v>
      </c>
      <c r="C26" s="10">
        <v>51</v>
      </c>
      <c r="D26" s="11" t="s">
        <v>91</v>
      </c>
      <c r="E26" s="12" t="s">
        <v>92</v>
      </c>
      <c r="F26" s="13">
        <v>19</v>
      </c>
      <c r="G26" s="13">
        <f t="shared" si="0"/>
        <v>19</v>
      </c>
      <c r="H26" s="13">
        <v>19</v>
      </c>
      <c r="I26" s="13">
        <f t="shared" si="1"/>
        <v>19</v>
      </c>
      <c r="J26" s="13">
        <v>21</v>
      </c>
      <c r="K26" s="13">
        <f t="shared" si="2"/>
        <v>21</v>
      </c>
      <c r="L26" s="4">
        <v>20</v>
      </c>
      <c r="M26" s="13">
        <f t="shared" si="3"/>
        <v>20</v>
      </c>
      <c r="N26" s="4">
        <v>22</v>
      </c>
      <c r="O26" s="4">
        <f t="shared" si="4"/>
        <v>22</v>
      </c>
      <c r="P26" s="4">
        <v>23</v>
      </c>
      <c r="Q26" s="4">
        <f t="shared" si="5"/>
        <v>23</v>
      </c>
      <c r="R26" s="4">
        <v>21</v>
      </c>
      <c r="S26" s="4">
        <f t="shared" si="6"/>
        <v>21</v>
      </c>
      <c r="T26" s="4">
        <v>17</v>
      </c>
      <c r="U26" s="4">
        <f t="shared" si="7"/>
        <v>17</v>
      </c>
      <c r="V26" s="4"/>
      <c r="W26" s="4">
        <f t="shared" si="8"/>
        <v>0</v>
      </c>
      <c r="X26" s="4"/>
      <c r="Y26" s="4">
        <f t="shared" si="9"/>
        <v>0</v>
      </c>
      <c r="Z26" s="4"/>
      <c r="AA26" s="14">
        <f t="shared" si="10"/>
        <v>23</v>
      </c>
      <c r="AB26" s="4">
        <f t="shared" si="11"/>
        <v>139</v>
      </c>
    </row>
    <row r="27" spans="1:28" s="2" customFormat="1" ht="12.75">
      <c r="A27" s="1">
        <v>22</v>
      </c>
      <c r="B27" s="9" t="s">
        <v>93</v>
      </c>
      <c r="C27" s="10">
        <v>8</v>
      </c>
      <c r="D27" s="11" t="s">
        <v>94</v>
      </c>
      <c r="E27" s="12" t="s">
        <v>95</v>
      </c>
      <c r="F27" s="13">
        <v>20</v>
      </c>
      <c r="G27" s="13">
        <f t="shared" si="0"/>
        <v>20</v>
      </c>
      <c r="H27" s="13">
        <v>16</v>
      </c>
      <c r="I27" s="13">
        <f t="shared" si="1"/>
        <v>16</v>
      </c>
      <c r="J27" s="13">
        <v>22</v>
      </c>
      <c r="K27" s="13">
        <f t="shared" si="2"/>
        <v>22</v>
      </c>
      <c r="L27" s="4">
        <v>23</v>
      </c>
      <c r="M27" s="13">
        <f t="shared" si="3"/>
        <v>23</v>
      </c>
      <c r="N27" s="4">
        <v>21</v>
      </c>
      <c r="O27" s="4">
        <f t="shared" si="4"/>
        <v>21</v>
      </c>
      <c r="P27" s="4">
        <v>20</v>
      </c>
      <c r="Q27" s="4">
        <f t="shared" si="5"/>
        <v>20</v>
      </c>
      <c r="R27" s="4">
        <v>22</v>
      </c>
      <c r="S27" s="4">
        <f t="shared" si="6"/>
        <v>22</v>
      </c>
      <c r="T27" s="4">
        <v>19</v>
      </c>
      <c r="U27" s="4">
        <f t="shared" si="7"/>
        <v>19</v>
      </c>
      <c r="V27" s="4"/>
      <c r="W27" s="4">
        <f t="shared" si="8"/>
        <v>0</v>
      </c>
      <c r="X27" s="4"/>
      <c r="Y27" s="4">
        <f t="shared" si="9"/>
        <v>0</v>
      </c>
      <c r="Z27" s="4"/>
      <c r="AA27" s="14">
        <f t="shared" si="10"/>
        <v>23</v>
      </c>
      <c r="AB27" s="4">
        <f t="shared" si="11"/>
        <v>140</v>
      </c>
    </row>
    <row r="28" spans="1:28" s="2" customFormat="1" ht="12.75">
      <c r="A28" s="1">
        <v>23</v>
      </c>
      <c r="B28" s="9" t="s">
        <v>96</v>
      </c>
      <c r="C28" s="10">
        <v>23</v>
      </c>
      <c r="D28" s="11" t="s">
        <v>97</v>
      </c>
      <c r="E28" s="12" t="s">
        <v>98</v>
      </c>
      <c r="F28" s="13">
        <v>23</v>
      </c>
      <c r="G28" s="13">
        <f t="shared" si="0"/>
        <v>23</v>
      </c>
      <c r="H28" s="13">
        <v>13</v>
      </c>
      <c r="I28" s="13">
        <f t="shared" si="1"/>
        <v>13</v>
      </c>
      <c r="J28" s="13">
        <v>25</v>
      </c>
      <c r="K28" s="13">
        <f t="shared" si="2"/>
        <v>25</v>
      </c>
      <c r="L28" s="4" t="s">
        <v>99</v>
      </c>
      <c r="M28" s="13">
        <f t="shared" si="3"/>
        <v>29</v>
      </c>
      <c r="N28" s="4">
        <v>23</v>
      </c>
      <c r="O28" s="4">
        <f t="shared" si="4"/>
        <v>23</v>
      </c>
      <c r="P28" s="4">
        <v>25</v>
      </c>
      <c r="Q28" s="4">
        <f t="shared" si="5"/>
        <v>25</v>
      </c>
      <c r="R28" s="4">
        <v>23</v>
      </c>
      <c r="S28" s="4">
        <f t="shared" si="6"/>
        <v>23</v>
      </c>
      <c r="T28" s="4">
        <v>20</v>
      </c>
      <c r="U28" s="4">
        <f t="shared" si="7"/>
        <v>20</v>
      </c>
      <c r="V28" s="4"/>
      <c r="W28" s="4">
        <f t="shared" si="8"/>
        <v>0</v>
      </c>
      <c r="X28" s="4"/>
      <c r="Y28" s="4">
        <f t="shared" si="9"/>
        <v>0</v>
      </c>
      <c r="Z28" s="4"/>
      <c r="AA28" s="14">
        <f t="shared" si="10"/>
        <v>29</v>
      </c>
      <c r="AB28" s="4">
        <f t="shared" si="11"/>
        <v>152</v>
      </c>
    </row>
    <row r="29" spans="1:28" s="2" customFormat="1" ht="12.75">
      <c r="A29" s="1">
        <v>24</v>
      </c>
      <c r="B29" s="9" t="s">
        <v>100</v>
      </c>
      <c r="C29" s="10">
        <v>538</v>
      </c>
      <c r="D29" s="11" t="s">
        <v>101</v>
      </c>
      <c r="E29" s="12" t="s">
        <v>102</v>
      </c>
      <c r="F29" s="13">
        <v>22</v>
      </c>
      <c r="G29" s="13">
        <f t="shared" si="0"/>
        <v>22</v>
      </c>
      <c r="H29" s="13">
        <v>22</v>
      </c>
      <c r="I29" s="13">
        <f t="shared" si="1"/>
        <v>22</v>
      </c>
      <c r="J29" s="13">
        <v>19</v>
      </c>
      <c r="K29" s="13">
        <f t="shared" si="2"/>
        <v>19</v>
      </c>
      <c r="L29" s="4" t="s">
        <v>103</v>
      </c>
      <c r="M29" s="13">
        <f t="shared" si="3"/>
        <v>29</v>
      </c>
      <c r="N29" s="4">
        <v>26</v>
      </c>
      <c r="O29" s="4">
        <f t="shared" si="4"/>
        <v>26</v>
      </c>
      <c r="P29" s="4">
        <v>22</v>
      </c>
      <c r="Q29" s="4">
        <f t="shared" si="5"/>
        <v>22</v>
      </c>
      <c r="R29" s="4">
        <v>24</v>
      </c>
      <c r="S29" s="4">
        <f t="shared" si="6"/>
        <v>24</v>
      </c>
      <c r="T29" s="4">
        <v>21</v>
      </c>
      <c r="U29" s="4">
        <f t="shared" si="7"/>
        <v>21</v>
      </c>
      <c r="V29" s="4"/>
      <c r="W29" s="4">
        <f t="shared" si="8"/>
        <v>0</v>
      </c>
      <c r="X29" s="4"/>
      <c r="Y29" s="4">
        <f t="shared" si="9"/>
        <v>0</v>
      </c>
      <c r="Z29" s="4"/>
      <c r="AA29" s="14">
        <f t="shared" si="10"/>
        <v>29</v>
      </c>
      <c r="AB29" s="4">
        <f t="shared" si="11"/>
        <v>156</v>
      </c>
    </row>
    <row r="30" spans="1:28" s="2" customFormat="1" ht="12.75">
      <c r="A30" s="1">
        <v>25</v>
      </c>
      <c r="B30" s="9" t="s">
        <v>104</v>
      </c>
      <c r="C30" s="10">
        <v>16</v>
      </c>
      <c r="D30" s="11" t="s">
        <v>105</v>
      </c>
      <c r="E30" s="12" t="s">
        <v>106</v>
      </c>
      <c r="F30" s="13">
        <v>21</v>
      </c>
      <c r="G30" s="13">
        <f t="shared" si="0"/>
        <v>21</v>
      </c>
      <c r="H30" s="13">
        <v>25</v>
      </c>
      <c r="I30" s="13">
        <f t="shared" si="1"/>
        <v>25</v>
      </c>
      <c r="J30" s="13">
        <v>24</v>
      </c>
      <c r="K30" s="13">
        <f t="shared" si="2"/>
        <v>24</v>
      </c>
      <c r="L30" s="4">
        <v>22</v>
      </c>
      <c r="M30" s="13">
        <f t="shared" si="3"/>
        <v>22</v>
      </c>
      <c r="N30" s="4">
        <v>24</v>
      </c>
      <c r="O30" s="4">
        <f t="shared" si="4"/>
        <v>24</v>
      </c>
      <c r="P30" s="4">
        <v>24</v>
      </c>
      <c r="Q30" s="4">
        <f t="shared" si="5"/>
        <v>24</v>
      </c>
      <c r="R30" s="4" t="s">
        <v>107</v>
      </c>
      <c r="S30" s="4">
        <f t="shared" si="6"/>
        <v>29</v>
      </c>
      <c r="T30" s="4">
        <v>22</v>
      </c>
      <c r="U30" s="4">
        <f t="shared" si="7"/>
        <v>22</v>
      </c>
      <c r="V30" s="4"/>
      <c r="W30" s="4">
        <f t="shared" si="8"/>
        <v>0</v>
      </c>
      <c r="X30" s="4"/>
      <c r="Y30" s="4">
        <f t="shared" si="9"/>
        <v>0</v>
      </c>
      <c r="Z30" s="4"/>
      <c r="AA30" s="14">
        <f t="shared" si="10"/>
        <v>29</v>
      </c>
      <c r="AB30" s="4">
        <f t="shared" si="11"/>
        <v>162</v>
      </c>
    </row>
    <row r="31" spans="1:28" s="2" customFormat="1" ht="12.75">
      <c r="A31" s="1">
        <v>26</v>
      </c>
      <c r="B31" s="9" t="s">
        <v>108</v>
      </c>
      <c r="C31" s="10">
        <v>30</v>
      </c>
      <c r="D31" s="11" t="s">
        <v>109</v>
      </c>
      <c r="E31" s="12" t="s">
        <v>110</v>
      </c>
      <c r="F31" s="13">
        <v>24</v>
      </c>
      <c r="G31" s="13">
        <f t="shared" si="0"/>
        <v>24</v>
      </c>
      <c r="H31" s="13">
        <v>26</v>
      </c>
      <c r="I31" s="13">
        <f t="shared" si="1"/>
        <v>26</v>
      </c>
      <c r="J31" s="13">
        <v>26</v>
      </c>
      <c r="K31" s="13">
        <f t="shared" si="2"/>
        <v>26</v>
      </c>
      <c r="L31" s="4" t="s">
        <v>111</v>
      </c>
      <c r="M31" s="13">
        <f t="shared" si="3"/>
        <v>29</v>
      </c>
      <c r="N31" s="4">
        <v>25</v>
      </c>
      <c r="O31" s="4">
        <f t="shared" si="4"/>
        <v>25</v>
      </c>
      <c r="P31" s="4">
        <v>26</v>
      </c>
      <c r="Q31" s="4">
        <f t="shared" si="5"/>
        <v>26</v>
      </c>
      <c r="R31" s="4" t="s">
        <v>112</v>
      </c>
      <c r="S31" s="4">
        <f t="shared" si="6"/>
        <v>29</v>
      </c>
      <c r="T31" s="4">
        <v>23</v>
      </c>
      <c r="U31" s="4">
        <f t="shared" si="7"/>
        <v>23</v>
      </c>
      <c r="V31" s="4"/>
      <c r="W31" s="4">
        <f t="shared" si="8"/>
        <v>0</v>
      </c>
      <c r="X31" s="4"/>
      <c r="Y31" s="4">
        <f t="shared" si="9"/>
        <v>0</v>
      </c>
      <c r="Z31" s="4"/>
      <c r="AA31" s="14">
        <f t="shared" si="10"/>
        <v>29</v>
      </c>
      <c r="AB31" s="4">
        <f t="shared" si="11"/>
        <v>179</v>
      </c>
    </row>
    <row r="32" spans="1:28" s="2" customFormat="1" ht="12.75">
      <c r="A32" s="1">
        <v>27</v>
      </c>
      <c r="B32" s="9" t="s">
        <v>113</v>
      </c>
      <c r="C32" s="10">
        <v>181</v>
      </c>
      <c r="D32" s="11" t="s">
        <v>114</v>
      </c>
      <c r="E32" s="12" t="s">
        <v>115</v>
      </c>
      <c r="F32" s="13" t="s">
        <v>116</v>
      </c>
      <c r="G32" s="13">
        <f t="shared" si="0"/>
        <v>29</v>
      </c>
      <c r="H32" s="13" t="s">
        <v>117</v>
      </c>
      <c r="I32" s="13">
        <f t="shared" si="1"/>
        <v>29</v>
      </c>
      <c r="J32" s="13" t="s">
        <v>118</v>
      </c>
      <c r="K32" s="13">
        <f t="shared" si="2"/>
        <v>29</v>
      </c>
      <c r="L32" s="4" t="s">
        <v>119</v>
      </c>
      <c r="M32" s="13">
        <f t="shared" si="3"/>
        <v>29</v>
      </c>
      <c r="N32" s="4">
        <v>27</v>
      </c>
      <c r="O32" s="4">
        <f t="shared" si="4"/>
        <v>27</v>
      </c>
      <c r="P32" s="4">
        <v>19</v>
      </c>
      <c r="Q32" s="4">
        <f t="shared" si="5"/>
        <v>19</v>
      </c>
      <c r="R32" s="4">
        <v>20</v>
      </c>
      <c r="S32" s="4">
        <f t="shared" si="6"/>
        <v>20</v>
      </c>
      <c r="T32" s="4" t="s">
        <v>120</v>
      </c>
      <c r="U32" s="4">
        <f t="shared" si="7"/>
        <v>29</v>
      </c>
      <c r="V32" s="4"/>
      <c r="W32" s="4">
        <f t="shared" si="8"/>
        <v>0</v>
      </c>
      <c r="X32" s="4"/>
      <c r="Y32" s="4">
        <f t="shared" si="9"/>
        <v>0</v>
      </c>
      <c r="Z32" s="4"/>
      <c r="AA32" s="14">
        <f t="shared" si="10"/>
        <v>29</v>
      </c>
      <c r="AB32" s="4">
        <f t="shared" si="11"/>
        <v>182</v>
      </c>
    </row>
    <row r="33" spans="1:28" s="2" customFormat="1" ht="12.75">
      <c r="A33" s="1">
        <v>28</v>
      </c>
      <c r="B33" s="9" t="s">
        <v>121</v>
      </c>
      <c r="C33" s="10">
        <v>11</v>
      </c>
      <c r="D33" s="11" t="s">
        <v>122</v>
      </c>
      <c r="E33" s="12" t="s">
        <v>123</v>
      </c>
      <c r="F33" s="13">
        <v>25</v>
      </c>
      <c r="G33" s="13">
        <f t="shared" si="0"/>
        <v>25</v>
      </c>
      <c r="H33" s="13">
        <v>27</v>
      </c>
      <c r="I33" s="13">
        <f t="shared" si="1"/>
        <v>27</v>
      </c>
      <c r="J33" s="13" t="s">
        <v>124</v>
      </c>
      <c r="K33" s="13">
        <f t="shared" si="2"/>
        <v>29</v>
      </c>
      <c r="L33" s="4" t="s">
        <v>125</v>
      </c>
      <c r="M33" s="13">
        <f t="shared" si="3"/>
        <v>29</v>
      </c>
      <c r="N33" s="4" t="s">
        <v>126</v>
      </c>
      <c r="O33" s="4">
        <f t="shared" si="4"/>
        <v>29</v>
      </c>
      <c r="P33" s="4" t="s">
        <v>127</v>
      </c>
      <c r="Q33" s="4">
        <f t="shared" si="5"/>
        <v>29</v>
      </c>
      <c r="R33" s="4">
        <v>25</v>
      </c>
      <c r="S33" s="4">
        <f t="shared" si="6"/>
        <v>25</v>
      </c>
      <c r="T33" s="4">
        <v>24</v>
      </c>
      <c r="U33" s="4">
        <f t="shared" si="7"/>
        <v>24</v>
      </c>
      <c r="V33" s="4"/>
      <c r="W33" s="4">
        <f t="shared" si="8"/>
        <v>0</v>
      </c>
      <c r="X33" s="4"/>
      <c r="Y33" s="4">
        <f t="shared" si="9"/>
        <v>0</v>
      </c>
      <c r="Z33" s="4"/>
      <c r="AA33" s="14">
        <f t="shared" si="10"/>
        <v>29</v>
      </c>
      <c r="AB33" s="4">
        <f t="shared" si="11"/>
        <v>188</v>
      </c>
    </row>
  </sheetData>
  <mergeCells count="12">
    <mergeCell ref="H4:I4"/>
    <mergeCell ref="J4:K4"/>
    <mergeCell ref="L4:M4"/>
    <mergeCell ref="N4:O4"/>
    <mergeCell ref="X4:Y4"/>
    <mergeCell ref="A1:AB1"/>
    <mergeCell ref="A2:AB2"/>
    <mergeCell ref="P4:Q4"/>
    <mergeCell ref="R4:S4"/>
    <mergeCell ref="T4:U4"/>
    <mergeCell ref="V4:W4"/>
    <mergeCell ref="F4:G4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F1">
      <selection activeCell="B9" sqref="B9"/>
    </sheetView>
  </sheetViews>
  <sheetFormatPr defaultColWidth="9.140625" defaultRowHeight="12.75"/>
  <cols>
    <col min="1" max="1" width="3.00390625" style="0" bestFit="1" customWidth="1"/>
    <col min="2" max="3" width="5.00390625" style="0" bestFit="1" customWidth="1"/>
    <col min="4" max="4" width="7.28125" style="0" bestFit="1" customWidth="1"/>
    <col min="5" max="5" width="20.28125" style="0" bestFit="1" customWidth="1"/>
    <col min="6" max="6" width="4.28125" style="0" bestFit="1" customWidth="1"/>
    <col min="7" max="7" width="3.8515625" style="0" bestFit="1" customWidth="1"/>
    <col min="8" max="8" width="4.28125" style="0" bestFit="1" customWidth="1"/>
    <col min="9" max="9" width="3.8515625" style="0" bestFit="1" customWidth="1"/>
    <col min="10" max="10" width="4.28125" style="0" bestFit="1" customWidth="1"/>
    <col min="11" max="11" width="3.8515625" style="0" bestFit="1" customWidth="1"/>
    <col min="12" max="12" width="4.28125" style="0" bestFit="1" customWidth="1"/>
    <col min="13" max="13" width="3.8515625" style="0" bestFit="1" customWidth="1"/>
    <col min="14" max="14" width="4.28125" style="0" bestFit="1" customWidth="1"/>
    <col min="15" max="15" width="3.8515625" style="0" bestFit="1" customWidth="1"/>
    <col min="16" max="16" width="4.28125" style="0" bestFit="1" customWidth="1"/>
    <col min="17" max="17" width="3.8515625" style="0" bestFit="1" customWidth="1"/>
    <col min="18" max="18" width="4.28125" style="0" bestFit="1" customWidth="1"/>
    <col min="19" max="19" width="3.8515625" style="0" bestFit="1" customWidth="1"/>
    <col min="20" max="20" width="4.28125" style="0" bestFit="1" customWidth="1"/>
    <col min="21" max="21" width="3.8515625" style="0" bestFit="1" customWidth="1"/>
    <col min="22" max="22" width="4.28125" style="0" bestFit="1" customWidth="1"/>
    <col min="23" max="23" width="3.8515625" style="0" bestFit="1" customWidth="1"/>
    <col min="24" max="24" width="4.28125" style="0" hidden="1" customWidth="1"/>
    <col min="25" max="25" width="3.8515625" style="0" hidden="1" customWidth="1"/>
    <col min="26" max="27" width="7.28125" style="0" bestFit="1" customWidth="1"/>
    <col min="28" max="28" width="6.57421875" style="0" bestFit="1" customWidth="1"/>
    <col min="29" max="16384" width="8.7109375" style="0" customWidth="1"/>
  </cols>
  <sheetData>
    <row r="1" spans="1:28" s="21" customFormat="1" ht="17.25">
      <c r="A1" s="73" t="s">
        <v>128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21" customFormat="1" ht="17.25">
      <c r="A2" s="74" t="s">
        <v>129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5" s="21" customFormat="1" ht="12.75">
      <c r="A3" s="1"/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6:28" s="43" customFormat="1" ht="9.75">
      <c r="F4" s="72" t="s">
        <v>2</v>
      </c>
      <c r="G4" s="72"/>
      <c r="H4" s="72" t="s">
        <v>3</v>
      </c>
      <c r="I4" s="72"/>
      <c r="J4" s="72" t="s">
        <v>4</v>
      </c>
      <c r="K4" s="72"/>
      <c r="L4" s="72" t="s">
        <v>5</v>
      </c>
      <c r="M4" s="72"/>
      <c r="N4" s="72" t="s">
        <v>6</v>
      </c>
      <c r="O4" s="72"/>
      <c r="P4" s="72" t="s">
        <v>7</v>
      </c>
      <c r="Q4" s="72"/>
      <c r="R4" s="72" t="s">
        <v>8</v>
      </c>
      <c r="S4" s="72"/>
      <c r="T4" s="72" t="s">
        <v>9</v>
      </c>
      <c r="U4" s="72"/>
      <c r="V4" s="72" t="s">
        <v>10</v>
      </c>
      <c r="W4" s="72"/>
      <c r="X4" s="72" t="s">
        <v>11</v>
      </c>
      <c r="Y4" s="72"/>
      <c r="Z4" s="44" t="s">
        <v>12</v>
      </c>
      <c r="AA4" s="44" t="s">
        <v>13</v>
      </c>
      <c r="AB4" s="44" t="s">
        <v>14</v>
      </c>
    </row>
    <row r="5" spans="2:28" s="43" customFormat="1" ht="9.75">
      <c r="B5" s="6" t="s">
        <v>15</v>
      </c>
      <c r="C5" s="60" t="s">
        <v>130</v>
      </c>
      <c r="D5" s="29" t="s">
        <v>17</v>
      </c>
      <c r="E5" s="31" t="s">
        <v>18</v>
      </c>
      <c r="F5" s="31" t="s">
        <v>19</v>
      </c>
      <c r="G5" s="31" t="s">
        <v>20</v>
      </c>
      <c r="H5" s="31" t="s">
        <v>19</v>
      </c>
      <c r="I5" s="31" t="s">
        <v>20</v>
      </c>
      <c r="J5" s="31" t="s">
        <v>19</v>
      </c>
      <c r="K5" s="31" t="s">
        <v>20</v>
      </c>
      <c r="L5" s="31" t="s">
        <v>19</v>
      </c>
      <c r="M5" s="31" t="s">
        <v>20</v>
      </c>
      <c r="N5" s="31" t="s">
        <v>19</v>
      </c>
      <c r="O5" s="31" t="s">
        <v>20</v>
      </c>
      <c r="P5" s="44" t="s">
        <v>19</v>
      </c>
      <c r="Q5" s="44" t="s">
        <v>20</v>
      </c>
      <c r="R5" s="44" t="s">
        <v>19</v>
      </c>
      <c r="S5" s="44" t="s">
        <v>20</v>
      </c>
      <c r="T5" s="44" t="s">
        <v>19</v>
      </c>
      <c r="U5" s="44" t="s">
        <v>20</v>
      </c>
      <c r="V5" s="31" t="s">
        <v>19</v>
      </c>
      <c r="W5" s="31" t="s">
        <v>20</v>
      </c>
      <c r="X5" s="31" t="s">
        <v>19</v>
      </c>
      <c r="Y5" s="31" t="s">
        <v>20</v>
      </c>
      <c r="Z5" s="30" t="s">
        <v>21</v>
      </c>
      <c r="AA5" s="30" t="s">
        <v>20</v>
      </c>
      <c r="AB5" s="30" t="s">
        <v>22</v>
      </c>
    </row>
    <row r="6" spans="1:28" s="21" customFormat="1" ht="12.75">
      <c r="A6" s="1">
        <v>1</v>
      </c>
      <c r="B6" s="23" t="s">
        <v>131</v>
      </c>
      <c r="C6" s="24">
        <v>19</v>
      </c>
      <c r="D6" s="25" t="s">
        <v>132</v>
      </c>
      <c r="E6" s="26" t="s">
        <v>133</v>
      </c>
      <c r="F6" s="4">
        <v>2</v>
      </c>
      <c r="G6" s="4">
        <f aca="true" t="shared" si="0" ref="G6:G27">IF(OR(F6="dnf",F6="dns",F6="dnc",F6="dsq",F6="bfd",F6="ocs",F6="raf",F6="dne"),23,F6)</f>
        <v>2</v>
      </c>
      <c r="H6" s="4">
        <v>1</v>
      </c>
      <c r="I6" s="4">
        <f aca="true" t="shared" si="1" ref="I6:I27">IF(OR(H6="dnf",H6="dns",H6="dnc",H6="dsq",H6="bfd",H6="ocs",H6="raf",H6="dne"),23,H6)</f>
        <v>1</v>
      </c>
      <c r="J6" s="4">
        <v>1</v>
      </c>
      <c r="K6" s="4">
        <f aca="true" t="shared" si="2" ref="K6:K27">IF(OR(J6="dnf",J6="dns",J6="dnc",J6="dsq",J6="bfd",J6="ocs",J6="raf",J6="dne"),23,J6)</f>
        <v>1</v>
      </c>
      <c r="L6" s="4">
        <v>7</v>
      </c>
      <c r="M6" s="4">
        <f aca="true" t="shared" si="3" ref="M6:M27">IF(OR(L6="dnf",L6="dns",L6="dnc",L6="dsq",L6="bfd",L6="ocs",L6="raf",L6="dne"),23,L6)</f>
        <v>7</v>
      </c>
      <c r="N6" s="4">
        <v>1</v>
      </c>
      <c r="O6" s="27">
        <f aca="true" t="shared" si="4" ref="O6:O27">IF(OR(N6="dnf",N6="dns",N6="dnc",N6="dsq",N6="bfd",N6="ocs",N6="raf",N6="dne"),23,N6)</f>
        <v>1</v>
      </c>
      <c r="P6" s="4">
        <v>11</v>
      </c>
      <c r="Q6" s="4">
        <f aca="true" t="shared" si="5" ref="Q6:Q27">IF(OR(P6="dnf",P6="dns",P6="dnc",P6="dsq",P6="bfd",P6="ocs",P6="raf",P6="dne"),23,P6)</f>
        <v>11</v>
      </c>
      <c r="R6" s="4">
        <v>1</v>
      </c>
      <c r="S6" s="4">
        <f aca="true" t="shared" si="6" ref="S6:S27">IF(OR(R6="dnf",R6="dns",R6="dnc",R6="dsq",R6="bfd",R6="ocs",R6="raf",R6="dne"),23,R6)</f>
        <v>1</v>
      </c>
      <c r="T6" s="4">
        <v>1</v>
      </c>
      <c r="U6" s="4">
        <f aca="true" t="shared" si="7" ref="U6:U27">IF(OR(T6="dnf",T6="dns",T6="dnc",T6="dsq",T6="bfd",T6="ocs",T6="raf",T6="dne"),23,T6)</f>
        <v>1</v>
      </c>
      <c r="V6" s="14">
        <v>1</v>
      </c>
      <c r="W6" s="4">
        <f aca="true" t="shared" si="8" ref="W6:W27">IF(OR(V6="dnf",V6="dns",V6="dnc",V6="dsq",V6="bfd",V6="ocs",V6="raf",V6="dne"),23,V6)</f>
        <v>1</v>
      </c>
      <c r="X6" s="4"/>
      <c r="Y6" s="4">
        <f aca="true" t="shared" si="9" ref="Y6:Y27">IF(OR(X6="dnf",X6="dns",X6="dnc",X6="dsq",X6="bfd",X6="ocs",X6="raf",X6="dne"),23,X6)</f>
        <v>0</v>
      </c>
      <c r="Z6" s="4"/>
      <c r="AA6" s="4">
        <f aca="true" t="shared" si="10" ref="AA6:AA27">MAX(G6,I6,K6,M6,O6,Q6,S6,U6,W6,Y6)</f>
        <v>11</v>
      </c>
      <c r="AB6" s="4">
        <f aca="true" t="shared" si="11" ref="AB6:AB27">SUM(G6,I6,K6,M6,O6,Q6,S6,U6,W6,Y6,Z6)-AA6</f>
        <v>15</v>
      </c>
    </row>
    <row r="7" spans="1:28" s="21" customFormat="1" ht="12.75">
      <c r="A7" s="1">
        <v>2</v>
      </c>
      <c r="B7" s="23" t="s">
        <v>134</v>
      </c>
      <c r="C7" s="24">
        <v>11</v>
      </c>
      <c r="D7" s="25" t="s">
        <v>135</v>
      </c>
      <c r="E7" s="26" t="s">
        <v>136</v>
      </c>
      <c r="F7" s="4">
        <v>4</v>
      </c>
      <c r="G7" s="4">
        <f t="shared" si="0"/>
        <v>4</v>
      </c>
      <c r="H7" s="4">
        <v>2</v>
      </c>
      <c r="I7" s="4">
        <f t="shared" si="1"/>
        <v>2</v>
      </c>
      <c r="J7" s="4">
        <v>2</v>
      </c>
      <c r="K7" s="4">
        <f t="shared" si="2"/>
        <v>2</v>
      </c>
      <c r="L7" s="4">
        <v>1</v>
      </c>
      <c r="M7" s="4">
        <f t="shared" si="3"/>
        <v>1</v>
      </c>
      <c r="N7" s="4">
        <v>2</v>
      </c>
      <c r="O7" s="27">
        <f t="shared" si="4"/>
        <v>2</v>
      </c>
      <c r="P7" s="4">
        <v>1</v>
      </c>
      <c r="Q7" s="4">
        <f t="shared" si="5"/>
        <v>1</v>
      </c>
      <c r="R7" s="4">
        <v>5</v>
      </c>
      <c r="S7" s="4">
        <f t="shared" si="6"/>
        <v>5</v>
      </c>
      <c r="T7" s="4">
        <v>7</v>
      </c>
      <c r="U7" s="4">
        <f t="shared" si="7"/>
        <v>7</v>
      </c>
      <c r="V7" s="14">
        <v>8</v>
      </c>
      <c r="W7" s="4">
        <f t="shared" si="8"/>
        <v>8</v>
      </c>
      <c r="X7" s="4"/>
      <c r="Y7" s="4">
        <f t="shared" si="9"/>
        <v>0</v>
      </c>
      <c r="Z7" s="4"/>
      <c r="AA7" s="4">
        <f t="shared" si="10"/>
        <v>8</v>
      </c>
      <c r="AB7" s="4">
        <f t="shared" si="11"/>
        <v>24</v>
      </c>
    </row>
    <row r="8" spans="1:28" s="21" customFormat="1" ht="12.75">
      <c r="A8" s="1">
        <v>3</v>
      </c>
      <c r="B8" s="23" t="s">
        <v>137</v>
      </c>
      <c r="C8" s="24">
        <v>4157</v>
      </c>
      <c r="D8" s="25" t="s">
        <v>138</v>
      </c>
      <c r="E8" s="26" t="s">
        <v>139</v>
      </c>
      <c r="F8" s="4">
        <v>1</v>
      </c>
      <c r="G8" s="4">
        <f t="shared" si="0"/>
        <v>1</v>
      </c>
      <c r="H8" s="4">
        <v>5</v>
      </c>
      <c r="I8" s="4">
        <f t="shared" si="1"/>
        <v>5</v>
      </c>
      <c r="J8" s="4">
        <v>6</v>
      </c>
      <c r="K8" s="4">
        <f t="shared" si="2"/>
        <v>6</v>
      </c>
      <c r="L8" s="4">
        <v>4</v>
      </c>
      <c r="M8" s="4">
        <f t="shared" si="3"/>
        <v>4</v>
      </c>
      <c r="N8" s="5">
        <v>4</v>
      </c>
      <c r="O8" s="27">
        <f t="shared" si="4"/>
        <v>4</v>
      </c>
      <c r="P8" s="4">
        <v>4</v>
      </c>
      <c r="Q8" s="4">
        <f t="shared" si="5"/>
        <v>4</v>
      </c>
      <c r="R8" s="4">
        <v>4</v>
      </c>
      <c r="S8" s="4">
        <f t="shared" si="6"/>
        <v>4</v>
      </c>
      <c r="T8" s="4">
        <v>2</v>
      </c>
      <c r="U8" s="4">
        <f t="shared" si="7"/>
        <v>2</v>
      </c>
      <c r="V8" s="14">
        <v>11</v>
      </c>
      <c r="W8" s="4">
        <f t="shared" si="8"/>
        <v>11</v>
      </c>
      <c r="X8" s="4"/>
      <c r="Y8" s="4">
        <f t="shared" si="9"/>
        <v>0</v>
      </c>
      <c r="Z8" s="4"/>
      <c r="AA8" s="4">
        <f t="shared" si="10"/>
        <v>11</v>
      </c>
      <c r="AB8" s="4">
        <f t="shared" si="11"/>
        <v>30</v>
      </c>
    </row>
    <row r="9" spans="1:28" s="21" customFormat="1" ht="12.75">
      <c r="A9" s="1">
        <v>4</v>
      </c>
      <c r="B9" s="23" t="s">
        <v>140</v>
      </c>
      <c r="C9" s="24">
        <v>268</v>
      </c>
      <c r="D9" s="25" t="s">
        <v>141</v>
      </c>
      <c r="E9" s="26" t="s">
        <v>142</v>
      </c>
      <c r="F9" s="4">
        <v>11</v>
      </c>
      <c r="G9" s="4">
        <f t="shared" si="0"/>
        <v>11</v>
      </c>
      <c r="H9" s="4">
        <v>14</v>
      </c>
      <c r="I9" s="4">
        <f t="shared" si="1"/>
        <v>14</v>
      </c>
      <c r="J9" s="4">
        <v>4</v>
      </c>
      <c r="K9" s="4">
        <f t="shared" si="2"/>
        <v>4</v>
      </c>
      <c r="L9" s="4">
        <v>3</v>
      </c>
      <c r="M9" s="27">
        <f t="shared" si="3"/>
        <v>3</v>
      </c>
      <c r="N9" s="4">
        <v>3</v>
      </c>
      <c r="O9" s="28">
        <f t="shared" si="4"/>
        <v>3</v>
      </c>
      <c r="P9" s="4">
        <v>6</v>
      </c>
      <c r="Q9" s="4">
        <f t="shared" si="5"/>
        <v>6</v>
      </c>
      <c r="R9" s="4">
        <v>2</v>
      </c>
      <c r="S9" s="4">
        <f t="shared" si="6"/>
        <v>2</v>
      </c>
      <c r="T9" s="4">
        <v>6</v>
      </c>
      <c r="U9" s="4">
        <f t="shared" si="7"/>
        <v>6</v>
      </c>
      <c r="V9" s="14">
        <v>4</v>
      </c>
      <c r="W9" s="4">
        <f t="shared" si="8"/>
        <v>4</v>
      </c>
      <c r="X9" s="4"/>
      <c r="Y9" s="4">
        <f t="shared" si="9"/>
        <v>0</v>
      </c>
      <c r="Z9" s="4"/>
      <c r="AA9" s="4">
        <f t="shared" si="10"/>
        <v>14</v>
      </c>
      <c r="AB9" s="4">
        <f t="shared" si="11"/>
        <v>39</v>
      </c>
    </row>
    <row r="10" spans="1:28" s="21" customFormat="1" ht="12.75">
      <c r="A10" s="1">
        <v>5</v>
      </c>
      <c r="B10" s="23" t="s">
        <v>143</v>
      </c>
      <c r="C10" s="24">
        <v>100</v>
      </c>
      <c r="D10" s="25" t="s">
        <v>144</v>
      </c>
      <c r="E10" s="26" t="s">
        <v>145</v>
      </c>
      <c r="F10" s="4">
        <v>3</v>
      </c>
      <c r="G10" s="4">
        <f t="shared" si="0"/>
        <v>3</v>
      </c>
      <c r="H10" s="4">
        <v>4</v>
      </c>
      <c r="I10" s="4">
        <f t="shared" si="1"/>
        <v>4</v>
      </c>
      <c r="J10" s="4">
        <v>10</v>
      </c>
      <c r="K10" s="4">
        <f t="shared" si="2"/>
        <v>10</v>
      </c>
      <c r="L10" s="4">
        <v>6</v>
      </c>
      <c r="M10" s="4">
        <f t="shared" si="3"/>
        <v>6</v>
      </c>
      <c r="N10" s="7">
        <v>12</v>
      </c>
      <c r="O10" s="27">
        <f t="shared" si="4"/>
        <v>12</v>
      </c>
      <c r="P10" s="4">
        <v>5</v>
      </c>
      <c r="Q10" s="4">
        <f t="shared" si="5"/>
        <v>5</v>
      </c>
      <c r="R10" s="4">
        <v>6</v>
      </c>
      <c r="S10" s="4">
        <f t="shared" si="6"/>
        <v>6</v>
      </c>
      <c r="T10" s="4">
        <v>4</v>
      </c>
      <c r="U10" s="4">
        <f t="shared" si="7"/>
        <v>4</v>
      </c>
      <c r="V10" s="14" t="s">
        <v>146</v>
      </c>
      <c r="W10" s="4">
        <f t="shared" si="8"/>
        <v>23</v>
      </c>
      <c r="X10" s="4"/>
      <c r="Y10" s="4">
        <f t="shared" si="9"/>
        <v>0</v>
      </c>
      <c r="Z10" s="4"/>
      <c r="AA10" s="4">
        <f t="shared" si="10"/>
        <v>23</v>
      </c>
      <c r="AB10" s="4">
        <f t="shared" si="11"/>
        <v>50</v>
      </c>
    </row>
    <row r="11" spans="1:28" s="21" customFormat="1" ht="12.75">
      <c r="A11" s="1">
        <v>6</v>
      </c>
      <c r="B11" s="23" t="s">
        <v>147</v>
      </c>
      <c r="C11" s="24">
        <v>70</v>
      </c>
      <c r="D11" s="25" t="s">
        <v>148</v>
      </c>
      <c r="E11" s="26" t="s">
        <v>149</v>
      </c>
      <c r="F11" s="4">
        <v>8</v>
      </c>
      <c r="G11" s="4">
        <f t="shared" si="0"/>
        <v>8</v>
      </c>
      <c r="H11" s="4">
        <v>9</v>
      </c>
      <c r="I11" s="5">
        <f t="shared" si="1"/>
        <v>9</v>
      </c>
      <c r="J11" s="7">
        <v>11</v>
      </c>
      <c r="K11" s="5">
        <f t="shared" si="2"/>
        <v>11</v>
      </c>
      <c r="L11" s="5">
        <v>2</v>
      </c>
      <c r="M11" s="5">
        <f t="shared" si="3"/>
        <v>2</v>
      </c>
      <c r="N11" s="4">
        <v>14</v>
      </c>
      <c r="O11" s="27">
        <f t="shared" si="4"/>
        <v>14</v>
      </c>
      <c r="P11" s="4">
        <v>3</v>
      </c>
      <c r="Q11" s="4">
        <f t="shared" si="5"/>
        <v>3</v>
      </c>
      <c r="R11" s="4">
        <v>8</v>
      </c>
      <c r="S11" s="4">
        <f t="shared" si="6"/>
        <v>8</v>
      </c>
      <c r="T11" s="4">
        <v>5</v>
      </c>
      <c r="U11" s="4">
        <f t="shared" si="7"/>
        <v>5</v>
      </c>
      <c r="V11" s="14">
        <v>9</v>
      </c>
      <c r="W11" s="4">
        <f t="shared" si="8"/>
        <v>9</v>
      </c>
      <c r="X11" s="4"/>
      <c r="Y11" s="4">
        <f t="shared" si="9"/>
        <v>0</v>
      </c>
      <c r="Z11" s="4"/>
      <c r="AA11" s="4">
        <f t="shared" si="10"/>
        <v>14</v>
      </c>
      <c r="AB11" s="4">
        <f t="shared" si="11"/>
        <v>55</v>
      </c>
    </row>
    <row r="12" spans="1:28" s="21" customFormat="1" ht="12.75">
      <c r="A12" s="1">
        <v>7</v>
      </c>
      <c r="B12" s="23" t="s">
        <v>150</v>
      </c>
      <c r="C12" s="24">
        <v>111</v>
      </c>
      <c r="D12" s="25" t="s">
        <v>151</v>
      </c>
      <c r="E12" s="26" t="s">
        <v>152</v>
      </c>
      <c r="F12" s="4">
        <v>12</v>
      </c>
      <c r="G12" s="4">
        <f t="shared" si="0"/>
        <v>12</v>
      </c>
      <c r="H12" s="27">
        <v>8</v>
      </c>
      <c r="I12" s="4">
        <f t="shared" si="1"/>
        <v>8</v>
      </c>
      <c r="J12" s="4">
        <v>7</v>
      </c>
      <c r="K12" s="4">
        <f t="shared" si="2"/>
        <v>7</v>
      </c>
      <c r="L12" s="4">
        <v>9</v>
      </c>
      <c r="M12" s="4">
        <f t="shared" si="3"/>
        <v>9</v>
      </c>
      <c r="N12" s="14">
        <v>6</v>
      </c>
      <c r="O12" s="27">
        <f t="shared" si="4"/>
        <v>6</v>
      </c>
      <c r="P12" s="4">
        <v>2</v>
      </c>
      <c r="Q12" s="4">
        <f t="shared" si="5"/>
        <v>2</v>
      </c>
      <c r="R12" s="4">
        <v>14</v>
      </c>
      <c r="S12" s="4">
        <f t="shared" si="6"/>
        <v>14</v>
      </c>
      <c r="T12" s="4">
        <v>16</v>
      </c>
      <c r="U12" s="4">
        <f t="shared" si="7"/>
        <v>16</v>
      </c>
      <c r="V12" s="14">
        <v>6</v>
      </c>
      <c r="W12" s="4">
        <f t="shared" si="8"/>
        <v>6</v>
      </c>
      <c r="X12" s="4"/>
      <c r="Y12" s="4">
        <f t="shared" si="9"/>
        <v>0</v>
      </c>
      <c r="Z12" s="4"/>
      <c r="AA12" s="4">
        <f t="shared" si="10"/>
        <v>16</v>
      </c>
      <c r="AB12" s="4">
        <f t="shared" si="11"/>
        <v>64</v>
      </c>
    </row>
    <row r="13" spans="1:28" s="21" customFormat="1" ht="12.75">
      <c r="A13" s="1">
        <v>8</v>
      </c>
      <c r="B13" s="23" t="s">
        <v>153</v>
      </c>
      <c r="C13" s="24">
        <v>99</v>
      </c>
      <c r="D13" s="25" t="s">
        <v>154</v>
      </c>
      <c r="E13" s="26" t="s">
        <v>155</v>
      </c>
      <c r="F13" s="4">
        <v>7</v>
      </c>
      <c r="G13" s="4">
        <f t="shared" si="0"/>
        <v>7</v>
      </c>
      <c r="H13" s="27">
        <v>10</v>
      </c>
      <c r="I13" s="4">
        <f t="shared" si="1"/>
        <v>10</v>
      </c>
      <c r="J13" s="4">
        <v>8</v>
      </c>
      <c r="K13" s="4">
        <f t="shared" si="2"/>
        <v>8</v>
      </c>
      <c r="L13" s="4">
        <v>19</v>
      </c>
      <c r="M13" s="4">
        <f t="shared" si="3"/>
        <v>19</v>
      </c>
      <c r="N13" s="14">
        <v>7</v>
      </c>
      <c r="O13" s="27">
        <f t="shared" si="4"/>
        <v>7</v>
      </c>
      <c r="P13" s="4">
        <v>8</v>
      </c>
      <c r="Q13" s="4">
        <f t="shared" si="5"/>
        <v>8</v>
      </c>
      <c r="R13" s="4">
        <v>9</v>
      </c>
      <c r="S13" s="4">
        <f t="shared" si="6"/>
        <v>9</v>
      </c>
      <c r="T13" s="4">
        <v>12</v>
      </c>
      <c r="U13" s="4">
        <f t="shared" si="7"/>
        <v>12</v>
      </c>
      <c r="V13" s="14">
        <v>3</v>
      </c>
      <c r="W13" s="4">
        <f t="shared" si="8"/>
        <v>3</v>
      </c>
      <c r="X13" s="4"/>
      <c r="Y13" s="4">
        <f t="shared" si="9"/>
        <v>0</v>
      </c>
      <c r="Z13" s="4"/>
      <c r="AA13" s="4">
        <f t="shared" si="10"/>
        <v>19</v>
      </c>
      <c r="AB13" s="4">
        <f t="shared" si="11"/>
        <v>64</v>
      </c>
    </row>
    <row r="14" spans="1:28" s="21" customFormat="1" ht="12.75">
      <c r="A14" s="1">
        <v>9</v>
      </c>
      <c r="B14" s="23" t="s">
        <v>156</v>
      </c>
      <c r="C14" s="24">
        <v>52</v>
      </c>
      <c r="D14" s="25" t="s">
        <v>157</v>
      </c>
      <c r="E14" s="26" t="s">
        <v>158</v>
      </c>
      <c r="F14" s="4">
        <v>9</v>
      </c>
      <c r="G14" s="4">
        <f t="shared" si="0"/>
        <v>9</v>
      </c>
      <c r="H14" s="27">
        <v>12</v>
      </c>
      <c r="I14" s="4">
        <f t="shared" si="1"/>
        <v>12</v>
      </c>
      <c r="J14" s="4">
        <v>5</v>
      </c>
      <c r="K14" s="4">
        <f t="shared" si="2"/>
        <v>5</v>
      </c>
      <c r="L14" s="4">
        <v>17</v>
      </c>
      <c r="M14" s="4">
        <f t="shared" si="3"/>
        <v>17</v>
      </c>
      <c r="N14" s="14">
        <v>8</v>
      </c>
      <c r="O14" s="27">
        <f t="shared" si="4"/>
        <v>8</v>
      </c>
      <c r="P14" s="4">
        <v>14</v>
      </c>
      <c r="Q14" s="4">
        <f t="shared" si="5"/>
        <v>14</v>
      </c>
      <c r="R14" s="4">
        <v>7</v>
      </c>
      <c r="S14" s="4">
        <f t="shared" si="6"/>
        <v>7</v>
      </c>
      <c r="T14" s="4">
        <v>9</v>
      </c>
      <c r="U14" s="4">
        <f t="shared" si="7"/>
        <v>9</v>
      </c>
      <c r="V14" s="14">
        <v>2</v>
      </c>
      <c r="W14" s="4">
        <f t="shared" si="8"/>
        <v>2</v>
      </c>
      <c r="X14" s="4"/>
      <c r="Y14" s="4">
        <f t="shared" si="9"/>
        <v>0</v>
      </c>
      <c r="Z14" s="4"/>
      <c r="AA14" s="4">
        <f t="shared" si="10"/>
        <v>17</v>
      </c>
      <c r="AB14" s="4">
        <f t="shared" si="11"/>
        <v>66</v>
      </c>
    </row>
    <row r="15" spans="1:28" s="21" customFormat="1" ht="12.75">
      <c r="A15" s="1">
        <v>10</v>
      </c>
      <c r="B15" s="23" t="s">
        <v>159</v>
      </c>
      <c r="C15" s="24">
        <v>983</v>
      </c>
      <c r="D15" s="25" t="s">
        <v>160</v>
      </c>
      <c r="E15" s="26" t="s">
        <v>161</v>
      </c>
      <c r="F15" s="4">
        <v>14</v>
      </c>
      <c r="G15" s="4">
        <f t="shared" si="0"/>
        <v>14</v>
      </c>
      <c r="H15" s="27">
        <v>3</v>
      </c>
      <c r="I15" s="4">
        <f t="shared" si="1"/>
        <v>3</v>
      </c>
      <c r="J15" s="4">
        <v>3</v>
      </c>
      <c r="K15" s="4">
        <f t="shared" si="2"/>
        <v>3</v>
      </c>
      <c r="L15" s="4">
        <v>12</v>
      </c>
      <c r="M15" s="4">
        <f t="shared" si="3"/>
        <v>12</v>
      </c>
      <c r="N15" s="14">
        <v>10</v>
      </c>
      <c r="O15" s="27">
        <f t="shared" si="4"/>
        <v>10</v>
      </c>
      <c r="P15" s="4">
        <v>9</v>
      </c>
      <c r="Q15" s="4">
        <f t="shared" si="5"/>
        <v>9</v>
      </c>
      <c r="R15" s="4">
        <v>3</v>
      </c>
      <c r="S15" s="4">
        <f t="shared" si="6"/>
        <v>3</v>
      </c>
      <c r="T15" s="4">
        <v>14</v>
      </c>
      <c r="U15" s="4">
        <f t="shared" si="7"/>
        <v>14</v>
      </c>
      <c r="V15" s="14">
        <v>14</v>
      </c>
      <c r="W15" s="4">
        <f t="shared" si="8"/>
        <v>14</v>
      </c>
      <c r="X15" s="4"/>
      <c r="Y15" s="4">
        <f t="shared" si="9"/>
        <v>0</v>
      </c>
      <c r="Z15" s="4"/>
      <c r="AA15" s="4">
        <f t="shared" si="10"/>
        <v>14</v>
      </c>
      <c r="AB15" s="4">
        <f t="shared" si="11"/>
        <v>68</v>
      </c>
    </row>
    <row r="16" spans="1:28" s="21" customFormat="1" ht="12.75">
      <c r="A16" s="1">
        <v>11</v>
      </c>
      <c r="B16" s="23" t="s">
        <v>162</v>
      </c>
      <c r="C16" s="24">
        <v>506</v>
      </c>
      <c r="D16" s="25" t="s">
        <v>163</v>
      </c>
      <c r="E16" s="26" t="s">
        <v>164</v>
      </c>
      <c r="F16" s="4">
        <v>10</v>
      </c>
      <c r="G16" s="4">
        <f t="shared" si="0"/>
        <v>10</v>
      </c>
      <c r="H16" s="27">
        <v>6</v>
      </c>
      <c r="I16" s="4">
        <f t="shared" si="1"/>
        <v>6</v>
      </c>
      <c r="J16" s="4">
        <v>13</v>
      </c>
      <c r="K16" s="4">
        <f t="shared" si="2"/>
        <v>13</v>
      </c>
      <c r="L16" s="4">
        <v>15</v>
      </c>
      <c r="M16" s="4">
        <f t="shared" si="3"/>
        <v>15</v>
      </c>
      <c r="N16" s="14">
        <v>9</v>
      </c>
      <c r="O16" s="27">
        <f t="shared" si="4"/>
        <v>9</v>
      </c>
      <c r="P16" s="4">
        <v>7</v>
      </c>
      <c r="Q16" s="4">
        <f t="shared" si="5"/>
        <v>7</v>
      </c>
      <c r="R16" s="4">
        <v>16</v>
      </c>
      <c r="S16" s="4">
        <f t="shared" si="6"/>
        <v>16</v>
      </c>
      <c r="T16" s="4">
        <v>3</v>
      </c>
      <c r="U16" s="4">
        <f t="shared" si="7"/>
        <v>3</v>
      </c>
      <c r="V16" s="14">
        <v>7</v>
      </c>
      <c r="W16" s="4">
        <f t="shared" si="8"/>
        <v>7</v>
      </c>
      <c r="X16" s="4"/>
      <c r="Y16" s="4">
        <f t="shared" si="9"/>
        <v>0</v>
      </c>
      <c r="Z16" s="4"/>
      <c r="AA16" s="4">
        <f t="shared" si="10"/>
        <v>16</v>
      </c>
      <c r="AB16" s="4">
        <f t="shared" si="11"/>
        <v>70</v>
      </c>
    </row>
    <row r="17" spans="1:28" s="21" customFormat="1" ht="12.75">
      <c r="A17" s="1">
        <v>12</v>
      </c>
      <c r="B17" s="23" t="s">
        <v>165</v>
      </c>
      <c r="C17" s="24">
        <v>334</v>
      </c>
      <c r="D17" s="25" t="s">
        <v>166</v>
      </c>
      <c r="E17" s="26" t="s">
        <v>167</v>
      </c>
      <c r="F17" s="4">
        <v>5</v>
      </c>
      <c r="G17" s="4">
        <f t="shared" si="0"/>
        <v>5</v>
      </c>
      <c r="H17" s="27">
        <v>11</v>
      </c>
      <c r="I17" s="4">
        <f t="shared" si="1"/>
        <v>11</v>
      </c>
      <c r="J17" s="4">
        <v>12</v>
      </c>
      <c r="K17" s="4">
        <f t="shared" si="2"/>
        <v>12</v>
      </c>
      <c r="L17" s="4">
        <v>14</v>
      </c>
      <c r="M17" s="4">
        <f t="shared" si="3"/>
        <v>14</v>
      </c>
      <c r="N17" s="14">
        <v>11</v>
      </c>
      <c r="O17" s="27">
        <f t="shared" si="4"/>
        <v>11</v>
      </c>
      <c r="P17" s="4">
        <v>13</v>
      </c>
      <c r="Q17" s="4">
        <f t="shared" si="5"/>
        <v>13</v>
      </c>
      <c r="R17" s="4">
        <v>15</v>
      </c>
      <c r="S17" s="4">
        <f t="shared" si="6"/>
        <v>15</v>
      </c>
      <c r="T17" s="4">
        <v>11</v>
      </c>
      <c r="U17" s="4">
        <f t="shared" si="7"/>
        <v>11</v>
      </c>
      <c r="V17" s="14">
        <v>12</v>
      </c>
      <c r="W17" s="4">
        <f t="shared" si="8"/>
        <v>12</v>
      </c>
      <c r="X17" s="4"/>
      <c r="Y17" s="4">
        <f t="shared" si="9"/>
        <v>0</v>
      </c>
      <c r="Z17" s="4"/>
      <c r="AA17" s="4">
        <f t="shared" si="10"/>
        <v>15</v>
      </c>
      <c r="AB17" s="4">
        <f t="shared" si="11"/>
        <v>89</v>
      </c>
    </row>
    <row r="18" spans="1:28" s="21" customFormat="1" ht="12.75">
      <c r="A18" s="1">
        <v>13</v>
      </c>
      <c r="B18" s="23" t="s">
        <v>168</v>
      </c>
      <c r="C18" s="24">
        <v>2</v>
      </c>
      <c r="D18" s="25" t="s">
        <v>169</v>
      </c>
      <c r="E18" s="26" t="s">
        <v>170</v>
      </c>
      <c r="F18" s="4">
        <v>13</v>
      </c>
      <c r="G18" s="4">
        <f t="shared" si="0"/>
        <v>13</v>
      </c>
      <c r="H18" s="27">
        <v>13</v>
      </c>
      <c r="I18" s="4">
        <f t="shared" si="1"/>
        <v>13</v>
      </c>
      <c r="J18" s="4">
        <v>14</v>
      </c>
      <c r="K18" s="4">
        <f t="shared" si="2"/>
        <v>14</v>
      </c>
      <c r="L18" s="4">
        <v>5</v>
      </c>
      <c r="M18" s="4">
        <f t="shared" si="3"/>
        <v>5</v>
      </c>
      <c r="N18" s="14">
        <v>5</v>
      </c>
      <c r="O18" s="27">
        <f t="shared" si="4"/>
        <v>5</v>
      </c>
      <c r="P18" s="4">
        <v>15</v>
      </c>
      <c r="Q18" s="4">
        <f t="shared" si="5"/>
        <v>15</v>
      </c>
      <c r="R18" s="4">
        <v>18</v>
      </c>
      <c r="S18" s="4">
        <f t="shared" si="6"/>
        <v>18</v>
      </c>
      <c r="T18" s="4">
        <v>15</v>
      </c>
      <c r="U18" s="4">
        <f t="shared" si="7"/>
        <v>15</v>
      </c>
      <c r="V18" s="14">
        <v>10</v>
      </c>
      <c r="W18" s="4">
        <f t="shared" si="8"/>
        <v>10</v>
      </c>
      <c r="X18" s="4"/>
      <c r="Y18" s="4">
        <f t="shared" si="9"/>
        <v>0</v>
      </c>
      <c r="Z18" s="4"/>
      <c r="AA18" s="4">
        <f t="shared" si="10"/>
        <v>18</v>
      </c>
      <c r="AB18" s="4">
        <f t="shared" si="11"/>
        <v>90</v>
      </c>
    </row>
    <row r="19" spans="1:28" s="21" customFormat="1" ht="12.75">
      <c r="A19" s="1">
        <v>14</v>
      </c>
      <c r="B19" s="23" t="s">
        <v>171</v>
      </c>
      <c r="C19" s="24">
        <v>272</v>
      </c>
      <c r="D19" s="25" t="s">
        <v>172</v>
      </c>
      <c r="E19" s="26" t="s">
        <v>173</v>
      </c>
      <c r="F19" s="4">
        <v>16</v>
      </c>
      <c r="G19" s="4">
        <f t="shared" si="0"/>
        <v>16</v>
      </c>
      <c r="H19" s="27">
        <v>7</v>
      </c>
      <c r="I19" s="4">
        <f t="shared" si="1"/>
        <v>7</v>
      </c>
      <c r="J19" s="4">
        <v>16</v>
      </c>
      <c r="K19" s="4">
        <f t="shared" si="2"/>
        <v>16</v>
      </c>
      <c r="L19" s="4">
        <v>8</v>
      </c>
      <c r="M19" s="4">
        <f t="shared" si="3"/>
        <v>8</v>
      </c>
      <c r="N19" s="14">
        <v>19</v>
      </c>
      <c r="O19" s="27">
        <f t="shared" si="4"/>
        <v>19</v>
      </c>
      <c r="P19" s="4">
        <v>19</v>
      </c>
      <c r="Q19" s="4">
        <f t="shared" si="5"/>
        <v>19</v>
      </c>
      <c r="R19" s="4">
        <v>11</v>
      </c>
      <c r="S19" s="4">
        <f t="shared" si="6"/>
        <v>11</v>
      </c>
      <c r="T19" s="4">
        <v>8</v>
      </c>
      <c r="U19" s="4">
        <f t="shared" si="7"/>
        <v>8</v>
      </c>
      <c r="V19" s="14">
        <v>5</v>
      </c>
      <c r="W19" s="4">
        <f t="shared" si="8"/>
        <v>5</v>
      </c>
      <c r="X19" s="4"/>
      <c r="Y19" s="4">
        <f t="shared" si="9"/>
        <v>0</v>
      </c>
      <c r="Z19" s="4"/>
      <c r="AA19" s="4">
        <f t="shared" si="10"/>
        <v>19</v>
      </c>
      <c r="AB19" s="4">
        <f t="shared" si="11"/>
        <v>90</v>
      </c>
    </row>
    <row r="20" spans="1:28" s="21" customFormat="1" ht="12.75">
      <c r="A20" s="1">
        <v>15</v>
      </c>
      <c r="B20" s="23" t="s">
        <v>174</v>
      </c>
      <c r="C20" s="24">
        <v>731</v>
      </c>
      <c r="D20" s="25" t="s">
        <v>175</v>
      </c>
      <c r="E20" s="26" t="s">
        <v>176</v>
      </c>
      <c r="F20" s="4">
        <v>6</v>
      </c>
      <c r="G20" s="4">
        <f t="shared" si="0"/>
        <v>6</v>
      </c>
      <c r="H20" s="27">
        <v>15</v>
      </c>
      <c r="I20" s="4">
        <f t="shared" si="1"/>
        <v>15</v>
      </c>
      <c r="J20" s="4">
        <v>9</v>
      </c>
      <c r="K20" s="4">
        <f t="shared" si="2"/>
        <v>9</v>
      </c>
      <c r="L20" s="4">
        <v>10</v>
      </c>
      <c r="M20" s="4">
        <f t="shared" si="3"/>
        <v>10</v>
      </c>
      <c r="N20" s="14">
        <v>17</v>
      </c>
      <c r="O20" s="27">
        <f t="shared" si="4"/>
        <v>17</v>
      </c>
      <c r="P20" s="4">
        <v>10</v>
      </c>
      <c r="Q20" s="4">
        <f t="shared" si="5"/>
        <v>10</v>
      </c>
      <c r="R20" s="4">
        <v>10</v>
      </c>
      <c r="S20" s="4">
        <f t="shared" si="6"/>
        <v>10</v>
      </c>
      <c r="T20" s="4">
        <v>17</v>
      </c>
      <c r="U20" s="4">
        <f t="shared" si="7"/>
        <v>17</v>
      </c>
      <c r="V20" s="14">
        <v>15</v>
      </c>
      <c r="W20" s="4">
        <f t="shared" si="8"/>
        <v>15</v>
      </c>
      <c r="X20" s="4"/>
      <c r="Y20" s="4">
        <f t="shared" si="9"/>
        <v>0</v>
      </c>
      <c r="Z20" s="4"/>
      <c r="AA20" s="4">
        <f t="shared" si="10"/>
        <v>17</v>
      </c>
      <c r="AB20" s="4">
        <f t="shared" si="11"/>
        <v>92</v>
      </c>
    </row>
    <row r="21" spans="1:28" s="21" customFormat="1" ht="12.75">
      <c r="A21" s="1">
        <v>16</v>
      </c>
      <c r="B21" s="23" t="s">
        <v>177</v>
      </c>
      <c r="C21" s="24">
        <v>118</v>
      </c>
      <c r="D21" s="25" t="s">
        <v>178</v>
      </c>
      <c r="E21" s="26" t="s">
        <v>179</v>
      </c>
      <c r="F21" s="4">
        <v>18</v>
      </c>
      <c r="G21" s="4">
        <f t="shared" si="0"/>
        <v>18</v>
      </c>
      <c r="H21" s="27">
        <v>16</v>
      </c>
      <c r="I21" s="4">
        <f t="shared" si="1"/>
        <v>16</v>
      </c>
      <c r="J21" s="4">
        <v>19</v>
      </c>
      <c r="K21" s="4">
        <f t="shared" si="2"/>
        <v>19</v>
      </c>
      <c r="L21" s="4">
        <v>11</v>
      </c>
      <c r="M21" s="4">
        <f t="shared" si="3"/>
        <v>11</v>
      </c>
      <c r="N21" s="14">
        <v>13</v>
      </c>
      <c r="O21" s="27">
        <f t="shared" si="4"/>
        <v>13</v>
      </c>
      <c r="P21" s="4">
        <v>16</v>
      </c>
      <c r="Q21" s="4">
        <f t="shared" si="5"/>
        <v>16</v>
      </c>
      <c r="R21" s="4">
        <v>12</v>
      </c>
      <c r="S21" s="4">
        <f t="shared" si="6"/>
        <v>12</v>
      </c>
      <c r="T21" s="4">
        <v>10</v>
      </c>
      <c r="U21" s="4">
        <f t="shared" si="7"/>
        <v>10</v>
      </c>
      <c r="V21" s="14">
        <v>18</v>
      </c>
      <c r="W21" s="4">
        <f t="shared" si="8"/>
        <v>18</v>
      </c>
      <c r="X21" s="4"/>
      <c r="Y21" s="4">
        <f t="shared" si="9"/>
        <v>0</v>
      </c>
      <c r="Z21" s="4"/>
      <c r="AA21" s="4">
        <f t="shared" si="10"/>
        <v>19</v>
      </c>
      <c r="AB21" s="4">
        <f t="shared" si="11"/>
        <v>114</v>
      </c>
    </row>
    <row r="22" spans="1:28" s="21" customFormat="1" ht="12.75">
      <c r="A22" s="1">
        <v>17</v>
      </c>
      <c r="B22" s="23" t="s">
        <v>180</v>
      </c>
      <c r="C22" s="24">
        <v>433</v>
      </c>
      <c r="D22" s="25" t="s">
        <v>181</v>
      </c>
      <c r="E22" s="26" t="s">
        <v>182</v>
      </c>
      <c r="F22" s="4">
        <v>15</v>
      </c>
      <c r="G22" s="4">
        <f t="shared" si="0"/>
        <v>15</v>
      </c>
      <c r="H22" s="27">
        <v>17</v>
      </c>
      <c r="I22" s="4">
        <f t="shared" si="1"/>
        <v>17</v>
      </c>
      <c r="J22" s="4">
        <v>17</v>
      </c>
      <c r="K22" s="4">
        <f t="shared" si="2"/>
        <v>17</v>
      </c>
      <c r="L22" s="4">
        <v>16</v>
      </c>
      <c r="M22" s="4">
        <f t="shared" si="3"/>
        <v>16</v>
      </c>
      <c r="N22" s="14">
        <v>15</v>
      </c>
      <c r="O22" s="27">
        <f t="shared" si="4"/>
        <v>15</v>
      </c>
      <c r="P22" s="4">
        <v>12</v>
      </c>
      <c r="Q22" s="4">
        <f t="shared" si="5"/>
        <v>12</v>
      </c>
      <c r="R22" s="4">
        <v>13</v>
      </c>
      <c r="S22" s="4">
        <f t="shared" si="6"/>
        <v>13</v>
      </c>
      <c r="T22" s="4">
        <v>13</v>
      </c>
      <c r="U22" s="4">
        <f t="shared" si="7"/>
        <v>13</v>
      </c>
      <c r="V22" s="14">
        <v>16</v>
      </c>
      <c r="W22" s="4">
        <f t="shared" si="8"/>
        <v>16</v>
      </c>
      <c r="X22" s="4"/>
      <c r="Y22" s="4">
        <f t="shared" si="9"/>
        <v>0</v>
      </c>
      <c r="Z22" s="4"/>
      <c r="AA22" s="4">
        <f t="shared" si="10"/>
        <v>17</v>
      </c>
      <c r="AB22" s="4">
        <f t="shared" si="11"/>
        <v>117</v>
      </c>
    </row>
    <row r="23" spans="1:28" s="21" customFormat="1" ht="12.75">
      <c r="A23" s="1">
        <v>18</v>
      </c>
      <c r="B23" s="23" t="s">
        <v>183</v>
      </c>
      <c r="C23" s="24">
        <v>39</v>
      </c>
      <c r="D23" s="25" t="s">
        <v>184</v>
      </c>
      <c r="E23" s="26" t="s">
        <v>185</v>
      </c>
      <c r="F23" s="4">
        <v>19</v>
      </c>
      <c r="G23" s="4">
        <f t="shared" si="0"/>
        <v>19</v>
      </c>
      <c r="H23" s="27">
        <v>19</v>
      </c>
      <c r="I23" s="4">
        <f t="shared" si="1"/>
        <v>19</v>
      </c>
      <c r="J23" s="4">
        <v>18</v>
      </c>
      <c r="K23" s="4">
        <f t="shared" si="2"/>
        <v>18</v>
      </c>
      <c r="L23" s="4">
        <v>13</v>
      </c>
      <c r="M23" s="4">
        <f t="shared" si="3"/>
        <v>13</v>
      </c>
      <c r="N23" s="14">
        <v>20</v>
      </c>
      <c r="O23" s="27">
        <f t="shared" si="4"/>
        <v>20</v>
      </c>
      <c r="P23" s="4">
        <v>17</v>
      </c>
      <c r="Q23" s="4">
        <f t="shared" si="5"/>
        <v>17</v>
      </c>
      <c r="R23" s="4">
        <v>17</v>
      </c>
      <c r="S23" s="4">
        <f t="shared" si="6"/>
        <v>17</v>
      </c>
      <c r="T23" s="4">
        <v>19</v>
      </c>
      <c r="U23" s="4">
        <f t="shared" si="7"/>
        <v>19</v>
      </c>
      <c r="V23" s="14">
        <v>20</v>
      </c>
      <c r="W23" s="4">
        <f t="shared" si="8"/>
        <v>20</v>
      </c>
      <c r="X23" s="4"/>
      <c r="Y23" s="4">
        <f t="shared" si="9"/>
        <v>0</v>
      </c>
      <c r="Z23" s="4"/>
      <c r="AA23" s="4">
        <f t="shared" si="10"/>
        <v>20</v>
      </c>
      <c r="AB23" s="4">
        <f t="shared" si="11"/>
        <v>142</v>
      </c>
    </row>
    <row r="24" spans="1:28" s="21" customFormat="1" ht="12.75">
      <c r="A24" s="1">
        <v>19</v>
      </c>
      <c r="B24" s="23" t="s">
        <v>186</v>
      </c>
      <c r="C24" s="24">
        <v>32</v>
      </c>
      <c r="D24" s="25" t="s">
        <v>187</v>
      </c>
      <c r="E24" s="26" t="s">
        <v>188</v>
      </c>
      <c r="F24" s="4">
        <v>22</v>
      </c>
      <c r="G24" s="4">
        <f t="shared" si="0"/>
        <v>22</v>
      </c>
      <c r="H24" s="27">
        <v>21</v>
      </c>
      <c r="I24" s="4">
        <f t="shared" si="1"/>
        <v>21</v>
      </c>
      <c r="J24" s="4">
        <v>22</v>
      </c>
      <c r="K24" s="4">
        <f t="shared" si="2"/>
        <v>22</v>
      </c>
      <c r="L24" s="4">
        <v>21</v>
      </c>
      <c r="M24" s="4">
        <f t="shared" si="3"/>
        <v>21</v>
      </c>
      <c r="N24" s="14">
        <v>18</v>
      </c>
      <c r="O24" s="27">
        <f t="shared" si="4"/>
        <v>18</v>
      </c>
      <c r="P24" s="4">
        <v>21</v>
      </c>
      <c r="Q24" s="4">
        <f t="shared" si="5"/>
        <v>21</v>
      </c>
      <c r="R24" s="4">
        <v>19</v>
      </c>
      <c r="S24" s="4">
        <f t="shared" si="6"/>
        <v>19</v>
      </c>
      <c r="T24" s="4">
        <v>18</v>
      </c>
      <c r="U24" s="4">
        <f t="shared" si="7"/>
        <v>18</v>
      </c>
      <c r="V24" s="14">
        <v>13</v>
      </c>
      <c r="W24" s="4">
        <f t="shared" si="8"/>
        <v>13</v>
      </c>
      <c r="X24" s="4"/>
      <c r="Y24" s="4">
        <f t="shared" si="9"/>
        <v>0</v>
      </c>
      <c r="Z24" s="4"/>
      <c r="AA24" s="4">
        <f t="shared" si="10"/>
        <v>22</v>
      </c>
      <c r="AB24" s="4">
        <f t="shared" si="11"/>
        <v>153</v>
      </c>
    </row>
    <row r="25" spans="1:28" s="21" customFormat="1" ht="12.75">
      <c r="A25" s="1">
        <v>20</v>
      </c>
      <c r="B25" s="23" t="s">
        <v>189</v>
      </c>
      <c r="C25" s="24">
        <v>622</v>
      </c>
      <c r="D25" s="25" t="s">
        <v>190</v>
      </c>
      <c r="E25" s="26" t="s">
        <v>191</v>
      </c>
      <c r="F25" s="4">
        <v>21</v>
      </c>
      <c r="G25" s="4">
        <f t="shared" si="0"/>
        <v>21</v>
      </c>
      <c r="H25" s="27">
        <v>22</v>
      </c>
      <c r="I25" s="4">
        <f t="shared" si="1"/>
        <v>22</v>
      </c>
      <c r="J25" s="4">
        <v>21</v>
      </c>
      <c r="K25" s="4">
        <f t="shared" si="2"/>
        <v>21</v>
      </c>
      <c r="L25" s="4">
        <v>18</v>
      </c>
      <c r="M25" s="4">
        <f t="shared" si="3"/>
        <v>18</v>
      </c>
      <c r="N25" s="14">
        <v>16</v>
      </c>
      <c r="O25" s="27">
        <f t="shared" si="4"/>
        <v>16</v>
      </c>
      <c r="P25" s="4">
        <v>20</v>
      </c>
      <c r="Q25" s="4">
        <f t="shared" si="5"/>
        <v>20</v>
      </c>
      <c r="R25" s="4">
        <v>21</v>
      </c>
      <c r="S25" s="4">
        <f t="shared" si="6"/>
        <v>21</v>
      </c>
      <c r="T25" s="4">
        <v>20</v>
      </c>
      <c r="U25" s="4">
        <f t="shared" si="7"/>
        <v>20</v>
      </c>
      <c r="V25" s="14">
        <v>17</v>
      </c>
      <c r="W25" s="4">
        <f t="shared" si="8"/>
        <v>17</v>
      </c>
      <c r="X25" s="4"/>
      <c r="Y25" s="4">
        <f t="shared" si="9"/>
        <v>0</v>
      </c>
      <c r="Z25" s="4"/>
      <c r="AA25" s="4">
        <f t="shared" si="10"/>
        <v>22</v>
      </c>
      <c r="AB25" s="4">
        <f t="shared" si="11"/>
        <v>154</v>
      </c>
    </row>
    <row r="26" spans="1:28" s="21" customFormat="1" ht="12.75">
      <c r="A26" s="1">
        <v>21</v>
      </c>
      <c r="B26" s="23" t="s">
        <v>192</v>
      </c>
      <c r="C26" s="24">
        <v>10</v>
      </c>
      <c r="D26" s="25" t="s">
        <v>193</v>
      </c>
      <c r="E26" s="26" t="s">
        <v>194</v>
      </c>
      <c r="F26" s="4">
        <v>20</v>
      </c>
      <c r="G26" s="4">
        <f t="shared" si="0"/>
        <v>20</v>
      </c>
      <c r="H26" s="27">
        <v>20</v>
      </c>
      <c r="I26" s="4">
        <f t="shared" si="1"/>
        <v>20</v>
      </c>
      <c r="J26" s="4">
        <v>15</v>
      </c>
      <c r="K26" s="4">
        <f t="shared" si="2"/>
        <v>15</v>
      </c>
      <c r="L26" s="4">
        <v>20</v>
      </c>
      <c r="M26" s="4">
        <f t="shared" si="3"/>
        <v>20</v>
      </c>
      <c r="N26" s="14">
        <v>21</v>
      </c>
      <c r="O26" s="27">
        <f t="shared" si="4"/>
        <v>21</v>
      </c>
      <c r="P26" s="4">
        <v>18</v>
      </c>
      <c r="Q26" s="4">
        <f t="shared" si="5"/>
        <v>18</v>
      </c>
      <c r="R26" s="4">
        <v>20</v>
      </c>
      <c r="S26" s="4">
        <f t="shared" si="6"/>
        <v>20</v>
      </c>
      <c r="T26" s="4">
        <v>21</v>
      </c>
      <c r="U26" s="4">
        <f t="shared" si="7"/>
        <v>21</v>
      </c>
      <c r="V26" s="14">
        <v>19</v>
      </c>
      <c r="W26" s="4">
        <f t="shared" si="8"/>
        <v>19</v>
      </c>
      <c r="X26" s="4"/>
      <c r="Y26" s="4">
        <f t="shared" si="9"/>
        <v>0</v>
      </c>
      <c r="Z26" s="4">
        <v>5</v>
      </c>
      <c r="AA26" s="4">
        <f t="shared" si="10"/>
        <v>21</v>
      </c>
      <c r="AB26" s="4">
        <f t="shared" si="11"/>
        <v>158</v>
      </c>
    </row>
    <row r="27" spans="1:28" s="21" customFormat="1" ht="12.75">
      <c r="A27" s="1">
        <v>22</v>
      </c>
      <c r="B27" s="23" t="s">
        <v>195</v>
      </c>
      <c r="C27" s="24">
        <v>11</v>
      </c>
      <c r="D27" s="25" t="s">
        <v>196</v>
      </c>
      <c r="E27" s="26" t="s">
        <v>197</v>
      </c>
      <c r="F27" s="4">
        <v>17</v>
      </c>
      <c r="G27" s="4">
        <f t="shared" si="0"/>
        <v>17</v>
      </c>
      <c r="H27" s="27">
        <v>18</v>
      </c>
      <c r="I27" s="4">
        <f t="shared" si="1"/>
        <v>18</v>
      </c>
      <c r="J27" s="4">
        <v>20</v>
      </c>
      <c r="K27" s="4">
        <f t="shared" si="2"/>
        <v>20</v>
      </c>
      <c r="L27" s="4">
        <v>22</v>
      </c>
      <c r="M27" s="4">
        <f t="shared" si="3"/>
        <v>22</v>
      </c>
      <c r="N27" s="14">
        <v>22</v>
      </c>
      <c r="O27" s="27">
        <f t="shared" si="4"/>
        <v>22</v>
      </c>
      <c r="P27" s="4">
        <v>22</v>
      </c>
      <c r="Q27" s="4">
        <f t="shared" si="5"/>
        <v>22</v>
      </c>
      <c r="R27" s="4">
        <v>22</v>
      </c>
      <c r="S27" s="4">
        <f t="shared" si="6"/>
        <v>22</v>
      </c>
      <c r="T27" s="4">
        <v>22</v>
      </c>
      <c r="U27" s="4">
        <f t="shared" si="7"/>
        <v>22</v>
      </c>
      <c r="V27" s="14">
        <v>21</v>
      </c>
      <c r="W27" s="4">
        <f t="shared" si="8"/>
        <v>21</v>
      </c>
      <c r="X27" s="4"/>
      <c r="Y27" s="4">
        <f t="shared" si="9"/>
        <v>0</v>
      </c>
      <c r="Z27" s="4"/>
      <c r="AA27" s="4">
        <f t="shared" si="10"/>
        <v>22</v>
      </c>
      <c r="AB27" s="4">
        <f t="shared" si="11"/>
        <v>164</v>
      </c>
    </row>
  </sheetData>
  <mergeCells count="12">
    <mergeCell ref="H4:I4"/>
    <mergeCell ref="J4:K4"/>
    <mergeCell ref="L4:M4"/>
    <mergeCell ref="N4:O4"/>
    <mergeCell ref="X4:Y4"/>
    <mergeCell ref="A1:AB1"/>
    <mergeCell ref="A2:AB2"/>
    <mergeCell ref="P4:Q4"/>
    <mergeCell ref="R4:S4"/>
    <mergeCell ref="T4:U4"/>
    <mergeCell ref="V4:W4"/>
    <mergeCell ref="F4:G4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28"/>
  <sheetViews>
    <sheetView workbookViewId="0" topLeftCell="E1">
      <selection activeCell="A4" sqref="A4:IV5"/>
    </sheetView>
  </sheetViews>
  <sheetFormatPr defaultColWidth="9.140625" defaultRowHeight="12.75"/>
  <cols>
    <col min="1" max="1" width="3.00390625" style="0" customWidth="1"/>
    <col min="2" max="3" width="5.00390625" style="0" customWidth="1"/>
    <col min="4" max="4" width="21.140625" style="0" customWidth="1"/>
    <col min="5" max="5" width="4.28125" style="0" customWidth="1"/>
    <col min="6" max="6" width="3.8515625" style="0" customWidth="1"/>
    <col min="7" max="7" width="4.28125" style="0" customWidth="1"/>
    <col min="8" max="8" width="3.8515625" style="0" customWidth="1"/>
    <col min="9" max="9" width="4.28125" style="0" customWidth="1"/>
    <col min="10" max="10" width="3.8515625" style="0" customWidth="1"/>
    <col min="11" max="11" width="4.28125" style="0" customWidth="1"/>
    <col min="12" max="12" width="3.8515625" style="0" customWidth="1"/>
    <col min="13" max="13" width="4.28125" style="0" customWidth="1"/>
    <col min="14" max="14" width="3.8515625" style="0" customWidth="1"/>
    <col min="15" max="15" width="4.28125" style="0" customWidth="1"/>
    <col min="16" max="16" width="3.8515625" style="0" customWidth="1"/>
    <col min="17" max="17" width="4.28125" style="0" customWidth="1"/>
    <col min="18" max="18" width="3.8515625" style="0" customWidth="1"/>
    <col min="19" max="19" width="4.28125" style="0" customWidth="1"/>
    <col min="20" max="20" width="3.8515625" style="0" customWidth="1"/>
    <col min="21" max="21" width="4.28125" style="0" customWidth="1"/>
    <col min="22" max="22" width="3.8515625" style="0" customWidth="1"/>
    <col min="23" max="23" width="4.28125" style="0" customWidth="1"/>
    <col min="24" max="24" width="3.8515625" style="0" customWidth="1"/>
    <col min="25" max="26" width="7.28125" style="0" customWidth="1"/>
    <col min="27" max="27" width="6.57421875" style="0" customWidth="1"/>
    <col min="28" max="16384" width="8.7109375" style="0" customWidth="1"/>
  </cols>
  <sheetData>
    <row r="1" spans="1:28" s="21" customFormat="1" ht="18.75" customHeight="1">
      <c r="A1" s="73" t="s">
        <v>198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1:28" s="21" customFormat="1" ht="17.25">
      <c r="A2" s="74" t="s">
        <v>199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s="21" customFormat="1" ht="12.75">
      <c r="A3" s="1"/>
      <c r="B3" s="22"/>
      <c r="C3" s="33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B3" s="32"/>
    </row>
    <row r="4" spans="3:28" s="43" customFormat="1" ht="9.75">
      <c r="C4" s="54"/>
      <c r="E4" s="72" t="s">
        <v>2</v>
      </c>
      <c r="F4" s="72"/>
      <c r="G4" s="72" t="s">
        <v>3</v>
      </c>
      <c r="H4" s="72"/>
      <c r="I4" s="72" t="s">
        <v>4</v>
      </c>
      <c r="J4" s="72"/>
      <c r="K4" s="72" t="s">
        <v>5</v>
      </c>
      <c r="L4" s="72"/>
      <c r="M4" s="72" t="s">
        <v>6</v>
      </c>
      <c r="N4" s="72"/>
      <c r="O4" s="72" t="s">
        <v>7</v>
      </c>
      <c r="P4" s="72"/>
      <c r="Q4" s="72" t="s">
        <v>8</v>
      </c>
      <c r="R4" s="72"/>
      <c r="S4" s="72" t="s">
        <v>9</v>
      </c>
      <c r="T4" s="72"/>
      <c r="U4" s="72" t="s">
        <v>10</v>
      </c>
      <c r="V4" s="72"/>
      <c r="W4" s="72" t="s">
        <v>11</v>
      </c>
      <c r="X4" s="72"/>
      <c r="Y4" s="44" t="s">
        <v>12</v>
      </c>
      <c r="Z4" s="44" t="s">
        <v>13</v>
      </c>
      <c r="AA4" s="55" t="s">
        <v>14</v>
      </c>
      <c r="AB4" s="44" t="s">
        <v>200</v>
      </c>
    </row>
    <row r="5" spans="2:28" s="43" customFormat="1" ht="9.75">
      <c r="B5" s="56" t="s">
        <v>15</v>
      </c>
      <c r="C5" s="57" t="s">
        <v>16</v>
      </c>
      <c r="D5" s="31" t="s">
        <v>18</v>
      </c>
      <c r="E5" s="31" t="s">
        <v>19</v>
      </c>
      <c r="F5" s="31" t="s">
        <v>20</v>
      </c>
      <c r="G5" s="31" t="s">
        <v>19</v>
      </c>
      <c r="H5" s="31" t="s">
        <v>20</v>
      </c>
      <c r="I5" s="31" t="s">
        <v>19</v>
      </c>
      <c r="J5" s="31" t="s">
        <v>20</v>
      </c>
      <c r="K5" s="31" t="s">
        <v>19</v>
      </c>
      <c r="L5" s="31" t="s">
        <v>20</v>
      </c>
      <c r="M5" s="44" t="s">
        <v>19</v>
      </c>
      <c r="N5" s="44" t="s">
        <v>20</v>
      </c>
      <c r="O5" s="44" t="s">
        <v>19</v>
      </c>
      <c r="P5" s="44" t="s">
        <v>20</v>
      </c>
      <c r="Q5" s="44" t="s">
        <v>19</v>
      </c>
      <c r="R5" s="44" t="s">
        <v>20</v>
      </c>
      <c r="S5" s="44" t="s">
        <v>19</v>
      </c>
      <c r="T5" s="44" t="s">
        <v>20</v>
      </c>
      <c r="U5" s="44" t="s">
        <v>19</v>
      </c>
      <c r="V5" s="44" t="s">
        <v>20</v>
      </c>
      <c r="W5" s="44" t="s">
        <v>19</v>
      </c>
      <c r="X5" s="44" t="s">
        <v>20</v>
      </c>
      <c r="Y5" s="58" t="s">
        <v>21</v>
      </c>
      <c r="Z5" s="58" t="s">
        <v>20</v>
      </c>
      <c r="AA5" s="59" t="s">
        <v>22</v>
      </c>
      <c r="AB5" s="30"/>
    </row>
    <row r="6" spans="1:28" s="21" customFormat="1" ht="12.75">
      <c r="A6" s="1">
        <v>1</v>
      </c>
      <c r="B6" s="23" t="s">
        <v>201</v>
      </c>
      <c r="C6" s="36">
        <v>54</v>
      </c>
      <c r="D6" s="26" t="s">
        <v>202</v>
      </c>
      <c r="E6" s="4">
        <v>3</v>
      </c>
      <c r="F6" s="4">
        <f aca="true" t="shared" si="0" ref="F6:F17">IF(OR(E6="dnf",E6="dns",E6="dnc",E6="dsq",E6="bfd",E6="ocs",E6="raf",E6="dne"),30,E6)</f>
        <v>3</v>
      </c>
      <c r="G6" s="4">
        <v>1</v>
      </c>
      <c r="H6" s="4">
        <f aca="true" t="shared" si="1" ref="H6:H28">IF(OR(G6="dnf",G6="dns",G6="dnc",G6="dsq",G6="bfd",G6="ocs",G6="raf",G6="dne"),24,G6)</f>
        <v>1</v>
      </c>
      <c r="I6" s="4">
        <v>10</v>
      </c>
      <c r="J6" s="4">
        <f aca="true" t="shared" si="2" ref="J6:J28">IF(OR(I6="dnf",I6="dns",I6="dnc",I6="dsq",I6="bfd",I6="ocs",I6="raf",I6="dne"),24,I6)</f>
        <v>10</v>
      </c>
      <c r="K6" s="4">
        <v>1</v>
      </c>
      <c r="L6" s="27">
        <f aca="true" t="shared" si="3" ref="L6:L28">IF(OR(K6="dnf",K6="dns",K6="dnc",K6="dsq",K6="bfd",K6="ocs",K6="raf",K6="dne"),24,K6)</f>
        <v>1</v>
      </c>
      <c r="M6" s="4">
        <v>1</v>
      </c>
      <c r="N6" s="4">
        <f aca="true" t="shared" si="4" ref="N6:N28">IF(OR(M6="dnf",M6="dns",M6="dnc",M6="dsq",M6="bfd",M6="ocs",M6="raf",M6="dne"),24,M6)</f>
        <v>1</v>
      </c>
      <c r="O6" s="4">
        <v>3</v>
      </c>
      <c r="P6" s="4">
        <f aca="true" t="shared" si="5" ref="P6:P28">IF(OR(O6="dnf",O6="dns",O6="dnc",O6="dsq",O6="bfd",O6="ocs",O6="raf",O6="dne"),24,O6)</f>
        <v>3</v>
      </c>
      <c r="Q6" s="4">
        <v>2</v>
      </c>
      <c r="R6" s="4">
        <f aca="true" t="shared" si="6" ref="R6:R28">IF(OR(Q6="dnf",Q6="dns",Q6="dnc",Q6="dsq",Q6="bfd",Q6="ocs",Q6="raf",Q6="dne"),24,Q6)</f>
        <v>2</v>
      </c>
      <c r="S6" s="4">
        <v>1</v>
      </c>
      <c r="T6" s="4">
        <f>IF(OR(S6="dnf",S6="dns",S6="dnc",S6="dsq",S6="bfd",S6="ocs",S6="raf",S6="dne"),24,S6)</f>
        <v>1</v>
      </c>
      <c r="U6" s="4">
        <v>2</v>
      </c>
      <c r="V6" s="4">
        <f aca="true" t="shared" si="7" ref="V6:V28">IF(OR(U6="dnf",U6="dns",U6="dnc",U6="dsq",U6="bfd",U6="ocs",U6="raf",U6="dne"),24,U6)</f>
        <v>2</v>
      </c>
      <c r="W6" s="4"/>
      <c r="X6" s="4">
        <f aca="true" t="shared" si="8" ref="X6:X28">IF(OR(W6="dnf",W6="dns",W6="dnc",W6="dsq",W6="bfd",W6="ocs",W6="raf",W6="dne"),24,W6)</f>
        <v>0</v>
      </c>
      <c r="Y6" s="4"/>
      <c r="Z6" s="4">
        <f aca="true" t="shared" si="9" ref="Z6:Z28">MAX(F6,H6,J6,L6,N6,P6,R6,T6,V6,X6)</f>
        <v>10</v>
      </c>
      <c r="AA6" s="28">
        <f aca="true" t="shared" si="10" ref="AA6:AA28">SUM(F6,H6,J6,L6,N6,P6,R6,T6,V6,X6,Y6)-Z6</f>
        <v>14</v>
      </c>
      <c r="AB6" s="4"/>
    </row>
    <row r="7" spans="1:28" s="21" customFormat="1" ht="12.75">
      <c r="A7" s="1">
        <v>2</v>
      </c>
      <c r="B7" s="23" t="s">
        <v>203</v>
      </c>
      <c r="C7" s="36">
        <v>721</v>
      </c>
      <c r="D7" s="26" t="s">
        <v>204</v>
      </c>
      <c r="E7" s="4">
        <v>2</v>
      </c>
      <c r="F7" s="4">
        <f t="shared" si="0"/>
        <v>2</v>
      </c>
      <c r="G7" s="5">
        <v>3</v>
      </c>
      <c r="H7" s="5">
        <f t="shared" si="1"/>
        <v>3</v>
      </c>
      <c r="I7" s="5">
        <v>1</v>
      </c>
      <c r="J7" s="5">
        <f t="shared" si="2"/>
        <v>1</v>
      </c>
      <c r="K7" s="5">
        <v>2</v>
      </c>
      <c r="L7" s="34">
        <f t="shared" si="3"/>
        <v>2</v>
      </c>
      <c r="M7" s="4">
        <v>2</v>
      </c>
      <c r="N7" s="4">
        <f t="shared" si="4"/>
        <v>2</v>
      </c>
      <c r="O7" s="4">
        <v>13</v>
      </c>
      <c r="P7" s="4">
        <f t="shared" si="5"/>
        <v>13</v>
      </c>
      <c r="Q7" s="4">
        <v>1</v>
      </c>
      <c r="R7" s="4">
        <f t="shared" si="6"/>
        <v>1</v>
      </c>
      <c r="S7" s="4">
        <v>2</v>
      </c>
      <c r="T7" s="4">
        <f>IF(OR(S7="dnf",S7="dns",S7="dnc",S7="dsq",S7="bfd",S7="ocs",S7="raf",S7="dne"),24,S7)</f>
        <v>2</v>
      </c>
      <c r="U7" s="4">
        <v>3</v>
      </c>
      <c r="V7" s="4">
        <f t="shared" si="7"/>
        <v>3</v>
      </c>
      <c r="W7" s="4"/>
      <c r="X7" s="4">
        <f t="shared" si="8"/>
        <v>0</v>
      </c>
      <c r="Y7" s="4"/>
      <c r="Z7" s="4">
        <f t="shared" si="9"/>
        <v>13</v>
      </c>
      <c r="AA7" s="28">
        <f t="shared" si="10"/>
        <v>16</v>
      </c>
      <c r="AB7" s="4"/>
    </row>
    <row r="8" spans="1:28" s="21" customFormat="1" ht="12.75">
      <c r="A8" s="1">
        <v>3</v>
      </c>
      <c r="B8" s="23" t="s">
        <v>205</v>
      </c>
      <c r="C8" s="36">
        <v>369</v>
      </c>
      <c r="D8" s="26" t="s">
        <v>206</v>
      </c>
      <c r="E8" s="4">
        <v>6</v>
      </c>
      <c r="F8" s="27">
        <f t="shared" si="0"/>
        <v>6</v>
      </c>
      <c r="G8" s="4">
        <v>9</v>
      </c>
      <c r="H8" s="4">
        <f t="shared" si="1"/>
        <v>9</v>
      </c>
      <c r="I8" s="4">
        <v>5</v>
      </c>
      <c r="J8" s="4">
        <f t="shared" si="2"/>
        <v>5</v>
      </c>
      <c r="K8" s="4">
        <v>3</v>
      </c>
      <c r="L8" s="27">
        <f t="shared" si="3"/>
        <v>3</v>
      </c>
      <c r="M8" s="4">
        <v>3</v>
      </c>
      <c r="N8" s="4">
        <f t="shared" si="4"/>
        <v>3</v>
      </c>
      <c r="O8" s="4">
        <v>1</v>
      </c>
      <c r="P8" s="4">
        <f t="shared" si="5"/>
        <v>1</v>
      </c>
      <c r="Q8" s="4">
        <v>4</v>
      </c>
      <c r="R8" s="4">
        <f t="shared" si="6"/>
        <v>4</v>
      </c>
      <c r="S8" s="4">
        <v>5</v>
      </c>
      <c r="T8" s="4">
        <v>12</v>
      </c>
      <c r="U8" s="4">
        <v>5</v>
      </c>
      <c r="V8" s="4">
        <f t="shared" si="7"/>
        <v>5</v>
      </c>
      <c r="W8" s="4"/>
      <c r="X8" s="4">
        <f t="shared" si="8"/>
        <v>0</v>
      </c>
      <c r="Y8" s="4"/>
      <c r="Z8" s="4">
        <f t="shared" si="9"/>
        <v>12</v>
      </c>
      <c r="AA8" s="28">
        <f t="shared" si="10"/>
        <v>36</v>
      </c>
      <c r="AB8" s="4" t="s">
        <v>207</v>
      </c>
    </row>
    <row r="9" spans="1:28" s="21" customFormat="1" ht="12.75">
      <c r="A9" s="1">
        <v>4</v>
      </c>
      <c r="B9" s="23" t="s">
        <v>208</v>
      </c>
      <c r="C9" s="36">
        <v>518</v>
      </c>
      <c r="D9" s="26" t="s">
        <v>209</v>
      </c>
      <c r="E9" s="4">
        <v>11</v>
      </c>
      <c r="F9" s="27">
        <f t="shared" si="0"/>
        <v>11</v>
      </c>
      <c r="G9" s="4">
        <v>6</v>
      </c>
      <c r="H9" s="4">
        <f t="shared" si="1"/>
        <v>6</v>
      </c>
      <c r="I9" s="4">
        <v>4</v>
      </c>
      <c r="J9" s="4">
        <f t="shared" si="2"/>
        <v>4</v>
      </c>
      <c r="K9" s="4">
        <v>13</v>
      </c>
      <c r="L9" s="27">
        <f t="shared" si="3"/>
        <v>13</v>
      </c>
      <c r="M9" s="4">
        <v>4</v>
      </c>
      <c r="N9" s="4">
        <f t="shared" si="4"/>
        <v>4</v>
      </c>
      <c r="O9" s="4">
        <v>2</v>
      </c>
      <c r="P9" s="4">
        <f t="shared" si="5"/>
        <v>2</v>
      </c>
      <c r="Q9" s="4">
        <v>7</v>
      </c>
      <c r="R9" s="4">
        <f t="shared" si="6"/>
        <v>7</v>
      </c>
      <c r="S9" s="4">
        <v>3</v>
      </c>
      <c r="T9" s="4">
        <f aca="true" t="shared" si="11" ref="T9:T28">IF(OR(S9="dnf",S9="dns",S9="dnc",S9="dsq",S9="bfd",S9="ocs",S9="raf",S9="dne"),24,S9)</f>
        <v>3</v>
      </c>
      <c r="U9" s="4">
        <v>4</v>
      </c>
      <c r="V9" s="4">
        <f t="shared" si="7"/>
        <v>4</v>
      </c>
      <c r="W9" s="4"/>
      <c r="X9" s="4">
        <f t="shared" si="8"/>
        <v>0</v>
      </c>
      <c r="Y9" s="4"/>
      <c r="Z9" s="4">
        <f t="shared" si="9"/>
        <v>13</v>
      </c>
      <c r="AA9" s="28">
        <f t="shared" si="10"/>
        <v>41</v>
      </c>
      <c r="AB9" s="4"/>
    </row>
    <row r="10" spans="1:28" s="21" customFormat="1" ht="12.75">
      <c r="A10" s="1">
        <v>5</v>
      </c>
      <c r="B10" s="23" t="s">
        <v>210</v>
      </c>
      <c r="C10" s="36">
        <v>32</v>
      </c>
      <c r="D10" s="26" t="s">
        <v>211</v>
      </c>
      <c r="E10" s="4">
        <v>1</v>
      </c>
      <c r="F10" s="27">
        <f t="shared" si="0"/>
        <v>1</v>
      </c>
      <c r="G10" s="4">
        <v>2</v>
      </c>
      <c r="H10" s="4">
        <f t="shared" si="1"/>
        <v>2</v>
      </c>
      <c r="I10" s="4">
        <v>7</v>
      </c>
      <c r="J10" s="4">
        <f t="shared" si="2"/>
        <v>7</v>
      </c>
      <c r="K10" s="4">
        <v>4</v>
      </c>
      <c r="L10" s="27">
        <f t="shared" si="3"/>
        <v>4</v>
      </c>
      <c r="M10" s="4">
        <v>14</v>
      </c>
      <c r="N10" s="4">
        <f t="shared" si="4"/>
        <v>14</v>
      </c>
      <c r="O10" s="4">
        <v>6</v>
      </c>
      <c r="P10" s="4">
        <f t="shared" si="5"/>
        <v>6</v>
      </c>
      <c r="Q10" s="4">
        <v>11</v>
      </c>
      <c r="R10" s="4">
        <f t="shared" si="6"/>
        <v>11</v>
      </c>
      <c r="S10" s="4">
        <v>6</v>
      </c>
      <c r="T10" s="4">
        <f t="shared" si="11"/>
        <v>6</v>
      </c>
      <c r="U10" s="4">
        <v>6</v>
      </c>
      <c r="V10" s="4">
        <f t="shared" si="7"/>
        <v>6</v>
      </c>
      <c r="W10" s="4"/>
      <c r="X10" s="4">
        <f t="shared" si="8"/>
        <v>0</v>
      </c>
      <c r="Y10" s="4"/>
      <c r="Z10" s="4">
        <f t="shared" si="9"/>
        <v>14</v>
      </c>
      <c r="AA10" s="28">
        <f t="shared" si="10"/>
        <v>43</v>
      </c>
      <c r="AB10" s="4"/>
    </row>
    <row r="11" spans="1:28" s="21" customFormat="1" ht="12.75">
      <c r="A11" s="1">
        <v>6</v>
      </c>
      <c r="B11" s="23" t="s">
        <v>212</v>
      </c>
      <c r="C11" s="36">
        <v>15</v>
      </c>
      <c r="D11" s="26" t="s">
        <v>213</v>
      </c>
      <c r="E11" s="4">
        <v>8</v>
      </c>
      <c r="F11" s="27">
        <f t="shared" si="0"/>
        <v>8</v>
      </c>
      <c r="G11" s="4">
        <v>7</v>
      </c>
      <c r="H11" s="4">
        <f t="shared" si="1"/>
        <v>7</v>
      </c>
      <c r="I11" s="4">
        <v>2</v>
      </c>
      <c r="J11" s="4">
        <f t="shared" si="2"/>
        <v>2</v>
      </c>
      <c r="K11" s="4">
        <v>9</v>
      </c>
      <c r="L11" s="27">
        <f t="shared" si="3"/>
        <v>9</v>
      </c>
      <c r="M11" s="4">
        <v>6</v>
      </c>
      <c r="N11" s="4">
        <f t="shared" si="4"/>
        <v>6</v>
      </c>
      <c r="O11" s="4">
        <v>8</v>
      </c>
      <c r="P11" s="4">
        <f t="shared" si="5"/>
        <v>8</v>
      </c>
      <c r="Q11" s="4">
        <v>3</v>
      </c>
      <c r="R11" s="4">
        <f t="shared" si="6"/>
        <v>3</v>
      </c>
      <c r="S11" s="4">
        <v>10</v>
      </c>
      <c r="T11" s="4">
        <f t="shared" si="11"/>
        <v>10</v>
      </c>
      <c r="U11" s="4">
        <v>1</v>
      </c>
      <c r="V11" s="4">
        <f t="shared" si="7"/>
        <v>1</v>
      </c>
      <c r="W11" s="4"/>
      <c r="X11" s="4">
        <f t="shared" si="8"/>
        <v>0</v>
      </c>
      <c r="Y11" s="4"/>
      <c r="Z11" s="4">
        <f t="shared" si="9"/>
        <v>10</v>
      </c>
      <c r="AA11" s="28">
        <f t="shared" si="10"/>
        <v>44</v>
      </c>
      <c r="AB11" s="4"/>
    </row>
    <row r="12" spans="1:28" s="21" customFormat="1" ht="12.75">
      <c r="A12" s="1">
        <v>7</v>
      </c>
      <c r="B12" s="37" t="s">
        <v>214</v>
      </c>
      <c r="C12" s="38">
        <v>2</v>
      </c>
      <c r="D12" s="39" t="s">
        <v>215</v>
      </c>
      <c r="E12" s="40">
        <v>5</v>
      </c>
      <c r="F12" s="27">
        <f t="shared" si="0"/>
        <v>5</v>
      </c>
      <c r="G12" s="4">
        <v>10</v>
      </c>
      <c r="H12" s="4">
        <f t="shared" si="1"/>
        <v>10</v>
      </c>
      <c r="I12" s="4">
        <v>3</v>
      </c>
      <c r="J12" s="4">
        <f t="shared" si="2"/>
        <v>3</v>
      </c>
      <c r="K12" s="4">
        <v>6</v>
      </c>
      <c r="L12" s="27">
        <f t="shared" si="3"/>
        <v>6</v>
      </c>
      <c r="M12" s="4">
        <v>5</v>
      </c>
      <c r="N12" s="4">
        <f t="shared" si="4"/>
        <v>5</v>
      </c>
      <c r="O12" s="4">
        <v>4</v>
      </c>
      <c r="P12" s="4">
        <f t="shared" si="5"/>
        <v>4</v>
      </c>
      <c r="Q12" s="4">
        <v>6</v>
      </c>
      <c r="R12" s="4">
        <f t="shared" si="6"/>
        <v>6</v>
      </c>
      <c r="S12" s="4">
        <v>9</v>
      </c>
      <c r="T12" s="4">
        <f t="shared" si="11"/>
        <v>9</v>
      </c>
      <c r="U12" s="4">
        <v>8</v>
      </c>
      <c r="V12" s="4">
        <f t="shared" si="7"/>
        <v>8</v>
      </c>
      <c r="W12" s="4"/>
      <c r="X12" s="4">
        <f t="shared" si="8"/>
        <v>0</v>
      </c>
      <c r="Y12" s="39"/>
      <c r="Z12" s="4">
        <f t="shared" si="9"/>
        <v>10</v>
      </c>
      <c r="AA12" s="28">
        <f t="shared" si="10"/>
        <v>46</v>
      </c>
      <c r="AB12" s="4"/>
    </row>
    <row r="13" spans="1:28" s="21" customFormat="1" ht="12.75">
      <c r="A13" s="1">
        <v>8</v>
      </c>
      <c r="B13" s="23" t="s">
        <v>216</v>
      </c>
      <c r="C13" s="36">
        <v>515</v>
      </c>
      <c r="D13" s="26" t="s">
        <v>217</v>
      </c>
      <c r="E13" s="4">
        <v>7</v>
      </c>
      <c r="F13" s="27">
        <f t="shared" si="0"/>
        <v>7</v>
      </c>
      <c r="G13" s="4">
        <v>8</v>
      </c>
      <c r="H13" s="4">
        <f t="shared" si="1"/>
        <v>8</v>
      </c>
      <c r="I13" s="4">
        <v>8</v>
      </c>
      <c r="J13" s="4">
        <f t="shared" si="2"/>
        <v>8</v>
      </c>
      <c r="K13" s="4">
        <v>7</v>
      </c>
      <c r="L13" s="27">
        <f t="shared" si="3"/>
        <v>7</v>
      </c>
      <c r="M13" s="4">
        <v>9</v>
      </c>
      <c r="N13" s="4">
        <f t="shared" si="4"/>
        <v>9</v>
      </c>
      <c r="O13" s="4">
        <v>7</v>
      </c>
      <c r="P13" s="4">
        <f t="shared" si="5"/>
        <v>7</v>
      </c>
      <c r="Q13" s="4">
        <v>5</v>
      </c>
      <c r="R13" s="4">
        <f t="shared" si="6"/>
        <v>5</v>
      </c>
      <c r="S13" s="4" t="s">
        <v>218</v>
      </c>
      <c r="T13" s="4">
        <f t="shared" si="11"/>
        <v>24</v>
      </c>
      <c r="U13" s="4">
        <v>10</v>
      </c>
      <c r="V13" s="4">
        <f t="shared" si="7"/>
        <v>10</v>
      </c>
      <c r="W13" s="4"/>
      <c r="X13" s="4">
        <f t="shared" si="8"/>
        <v>0</v>
      </c>
      <c r="Y13" s="4"/>
      <c r="Z13" s="4">
        <f t="shared" si="9"/>
        <v>24</v>
      </c>
      <c r="AA13" s="28">
        <f t="shared" si="10"/>
        <v>61</v>
      </c>
      <c r="AB13" s="4"/>
    </row>
    <row r="14" spans="1:28" s="21" customFormat="1" ht="12.75">
      <c r="A14" s="1">
        <v>9</v>
      </c>
      <c r="B14" s="23" t="s">
        <v>219</v>
      </c>
      <c r="C14" s="36">
        <v>20</v>
      </c>
      <c r="D14" s="26" t="s">
        <v>220</v>
      </c>
      <c r="E14" s="32">
        <v>10</v>
      </c>
      <c r="F14" s="27">
        <f t="shared" si="0"/>
        <v>10</v>
      </c>
      <c r="G14" s="4">
        <v>5</v>
      </c>
      <c r="H14" s="4">
        <f t="shared" si="1"/>
        <v>5</v>
      </c>
      <c r="I14" s="4">
        <v>9</v>
      </c>
      <c r="J14" s="4">
        <f t="shared" si="2"/>
        <v>9</v>
      </c>
      <c r="K14" s="4">
        <v>5</v>
      </c>
      <c r="L14" s="27">
        <f t="shared" si="3"/>
        <v>5</v>
      </c>
      <c r="M14" s="4">
        <v>7</v>
      </c>
      <c r="N14" s="4">
        <f t="shared" si="4"/>
        <v>7</v>
      </c>
      <c r="O14" s="4">
        <v>9</v>
      </c>
      <c r="P14" s="4">
        <f t="shared" si="5"/>
        <v>9</v>
      </c>
      <c r="Q14" s="4">
        <v>9</v>
      </c>
      <c r="R14" s="4">
        <f t="shared" si="6"/>
        <v>9</v>
      </c>
      <c r="S14" s="4">
        <v>8</v>
      </c>
      <c r="T14" s="4">
        <f t="shared" si="11"/>
        <v>8</v>
      </c>
      <c r="U14" s="4">
        <v>15</v>
      </c>
      <c r="V14" s="4">
        <f t="shared" si="7"/>
        <v>15</v>
      </c>
      <c r="W14" s="4"/>
      <c r="X14" s="4">
        <f t="shared" si="8"/>
        <v>0</v>
      </c>
      <c r="Y14" s="4"/>
      <c r="Z14" s="4">
        <f t="shared" si="9"/>
        <v>15</v>
      </c>
      <c r="AA14" s="28">
        <f t="shared" si="10"/>
        <v>62</v>
      </c>
      <c r="AB14" s="4"/>
    </row>
    <row r="15" spans="1:28" s="21" customFormat="1" ht="12.75">
      <c r="A15" s="1">
        <v>10</v>
      </c>
      <c r="B15" s="23" t="s">
        <v>221</v>
      </c>
      <c r="C15" s="36">
        <v>641</v>
      </c>
      <c r="D15" s="26" t="s">
        <v>222</v>
      </c>
      <c r="E15" s="4">
        <v>15</v>
      </c>
      <c r="F15" s="27">
        <f t="shared" si="0"/>
        <v>15</v>
      </c>
      <c r="G15" s="4">
        <v>18</v>
      </c>
      <c r="H15" s="4">
        <f t="shared" si="1"/>
        <v>18</v>
      </c>
      <c r="I15" s="4">
        <v>14</v>
      </c>
      <c r="J15" s="4">
        <f t="shared" si="2"/>
        <v>14</v>
      </c>
      <c r="K15" s="4">
        <v>8</v>
      </c>
      <c r="L15" s="27">
        <f t="shared" si="3"/>
        <v>8</v>
      </c>
      <c r="M15" s="4">
        <v>8</v>
      </c>
      <c r="N15" s="4">
        <f t="shared" si="4"/>
        <v>8</v>
      </c>
      <c r="O15" s="4">
        <v>17</v>
      </c>
      <c r="P15" s="4">
        <f t="shared" si="5"/>
        <v>17</v>
      </c>
      <c r="Q15" s="4">
        <v>8</v>
      </c>
      <c r="R15" s="4">
        <f t="shared" si="6"/>
        <v>8</v>
      </c>
      <c r="S15" s="4">
        <v>4</v>
      </c>
      <c r="T15" s="4">
        <f t="shared" si="11"/>
        <v>4</v>
      </c>
      <c r="U15" s="4">
        <v>9</v>
      </c>
      <c r="V15" s="4">
        <f t="shared" si="7"/>
        <v>9</v>
      </c>
      <c r="W15" s="4"/>
      <c r="X15" s="4">
        <f t="shared" si="8"/>
        <v>0</v>
      </c>
      <c r="Y15" s="4"/>
      <c r="Z15" s="4">
        <f t="shared" si="9"/>
        <v>18</v>
      </c>
      <c r="AA15" s="28">
        <f t="shared" si="10"/>
        <v>83</v>
      </c>
      <c r="AB15" s="4"/>
    </row>
    <row r="16" spans="1:28" s="21" customFormat="1" ht="12.75">
      <c r="A16" s="1">
        <v>11</v>
      </c>
      <c r="B16" s="23" t="s">
        <v>223</v>
      </c>
      <c r="C16" s="36">
        <v>740</v>
      </c>
      <c r="D16" s="26" t="s">
        <v>224</v>
      </c>
      <c r="E16" s="4">
        <v>4</v>
      </c>
      <c r="F16" s="27">
        <f t="shared" si="0"/>
        <v>4</v>
      </c>
      <c r="G16" s="4">
        <v>4</v>
      </c>
      <c r="H16" s="4">
        <f t="shared" si="1"/>
        <v>4</v>
      </c>
      <c r="I16" s="4">
        <v>12</v>
      </c>
      <c r="J16" s="4">
        <f t="shared" si="2"/>
        <v>12</v>
      </c>
      <c r="K16" s="4">
        <v>15</v>
      </c>
      <c r="L16" s="27">
        <f t="shared" si="3"/>
        <v>15</v>
      </c>
      <c r="M16" s="4">
        <v>13</v>
      </c>
      <c r="N16" s="4">
        <f t="shared" si="4"/>
        <v>13</v>
      </c>
      <c r="O16" s="4">
        <v>15</v>
      </c>
      <c r="P16" s="4">
        <f t="shared" si="5"/>
        <v>15</v>
      </c>
      <c r="Q16" s="4">
        <v>14</v>
      </c>
      <c r="R16" s="4">
        <f t="shared" si="6"/>
        <v>14</v>
      </c>
      <c r="S16" s="4">
        <v>11</v>
      </c>
      <c r="T16" s="4">
        <f t="shared" si="11"/>
        <v>11</v>
      </c>
      <c r="U16" s="4">
        <v>18</v>
      </c>
      <c r="V16" s="4">
        <f t="shared" si="7"/>
        <v>18</v>
      </c>
      <c r="W16" s="4"/>
      <c r="X16" s="4">
        <f t="shared" si="8"/>
        <v>0</v>
      </c>
      <c r="Y16" s="4"/>
      <c r="Z16" s="4">
        <f t="shared" si="9"/>
        <v>18</v>
      </c>
      <c r="AA16" s="28">
        <f t="shared" si="10"/>
        <v>88</v>
      </c>
      <c r="AB16" s="4"/>
    </row>
    <row r="17" spans="1:28" s="21" customFormat="1" ht="12.75">
      <c r="A17" s="1">
        <v>12</v>
      </c>
      <c r="B17" s="23" t="s">
        <v>225</v>
      </c>
      <c r="C17" s="36">
        <v>16</v>
      </c>
      <c r="D17" s="26" t="s">
        <v>226</v>
      </c>
      <c r="E17" s="4">
        <v>9</v>
      </c>
      <c r="F17" s="27">
        <f t="shared" si="0"/>
        <v>9</v>
      </c>
      <c r="G17" s="4">
        <v>14</v>
      </c>
      <c r="H17" s="4">
        <f t="shared" si="1"/>
        <v>14</v>
      </c>
      <c r="I17" s="4">
        <v>6</v>
      </c>
      <c r="J17" s="4">
        <f t="shared" si="2"/>
        <v>6</v>
      </c>
      <c r="K17" s="4">
        <v>18</v>
      </c>
      <c r="L17" s="27">
        <f t="shared" si="3"/>
        <v>18</v>
      </c>
      <c r="M17" s="4">
        <v>11</v>
      </c>
      <c r="N17" s="4">
        <f t="shared" si="4"/>
        <v>11</v>
      </c>
      <c r="O17" s="4">
        <v>10</v>
      </c>
      <c r="P17" s="4">
        <f t="shared" si="5"/>
        <v>10</v>
      </c>
      <c r="Q17" s="4">
        <v>13</v>
      </c>
      <c r="R17" s="4">
        <f t="shared" si="6"/>
        <v>13</v>
      </c>
      <c r="S17" s="4">
        <v>15</v>
      </c>
      <c r="T17" s="4">
        <f t="shared" si="11"/>
        <v>15</v>
      </c>
      <c r="U17" s="4">
        <v>12</v>
      </c>
      <c r="V17" s="4">
        <f t="shared" si="7"/>
        <v>12</v>
      </c>
      <c r="W17" s="4"/>
      <c r="X17" s="4">
        <f t="shared" si="8"/>
        <v>0</v>
      </c>
      <c r="Y17" s="4">
        <v>5</v>
      </c>
      <c r="Z17" s="4">
        <f t="shared" si="9"/>
        <v>18</v>
      </c>
      <c r="AA17" s="28">
        <f t="shared" si="10"/>
        <v>95</v>
      </c>
      <c r="AB17" s="4"/>
    </row>
    <row r="18" spans="1:28" s="21" customFormat="1" ht="12.75">
      <c r="A18" s="1">
        <v>13</v>
      </c>
      <c r="B18" s="23" t="s">
        <v>227</v>
      </c>
      <c r="C18" s="36">
        <v>10</v>
      </c>
      <c r="D18" s="26" t="s">
        <v>228</v>
      </c>
      <c r="E18" s="4">
        <v>14</v>
      </c>
      <c r="F18" s="4">
        <f>IF(OR(E18="dnf",E18="dns",E18="dnc",E18="dsq",E18="bfd",E18="ocs",E18="raf",E18="dne"),24,E18)</f>
        <v>14</v>
      </c>
      <c r="G18" s="8">
        <v>16</v>
      </c>
      <c r="H18" s="35">
        <f t="shared" si="1"/>
        <v>16</v>
      </c>
      <c r="I18" s="8">
        <v>19</v>
      </c>
      <c r="J18" s="8">
        <f t="shared" si="2"/>
        <v>19</v>
      </c>
      <c r="K18" s="7">
        <v>11</v>
      </c>
      <c r="L18" s="35">
        <f t="shared" si="3"/>
        <v>11</v>
      </c>
      <c r="M18" s="4">
        <v>12</v>
      </c>
      <c r="N18" s="4">
        <f t="shared" si="4"/>
        <v>12</v>
      </c>
      <c r="O18" s="4">
        <v>5</v>
      </c>
      <c r="P18" s="4">
        <f t="shared" si="5"/>
        <v>5</v>
      </c>
      <c r="Q18" s="4">
        <v>22</v>
      </c>
      <c r="R18" s="4">
        <f t="shared" si="6"/>
        <v>22</v>
      </c>
      <c r="S18" s="4">
        <v>7</v>
      </c>
      <c r="T18" s="4">
        <f t="shared" si="11"/>
        <v>7</v>
      </c>
      <c r="U18" s="4">
        <v>13</v>
      </c>
      <c r="V18" s="4">
        <f t="shared" si="7"/>
        <v>13</v>
      </c>
      <c r="W18" s="4"/>
      <c r="X18" s="4">
        <f t="shared" si="8"/>
        <v>0</v>
      </c>
      <c r="Y18" s="4"/>
      <c r="Z18" s="4">
        <f t="shared" si="9"/>
        <v>22</v>
      </c>
      <c r="AA18" s="28">
        <f t="shared" si="10"/>
        <v>97</v>
      </c>
      <c r="AB18" s="4"/>
    </row>
    <row r="19" spans="1:28" s="21" customFormat="1" ht="12.75">
      <c r="A19" s="1">
        <v>14</v>
      </c>
      <c r="B19" s="23" t="s">
        <v>229</v>
      </c>
      <c r="C19" s="36">
        <v>3</v>
      </c>
      <c r="D19" s="26" t="s">
        <v>230</v>
      </c>
      <c r="E19" s="4">
        <v>13</v>
      </c>
      <c r="F19" s="4">
        <f aca="true" t="shared" si="12" ref="F19:F25">IF(OR(E19="dnf",E19="dns",E19="dnc",E19="dsq",E19="bfd",E19="ocs",E19="raf",E19="dne"),30,E19)</f>
        <v>13</v>
      </c>
      <c r="G19" s="4">
        <v>11</v>
      </c>
      <c r="H19" s="27">
        <f t="shared" si="1"/>
        <v>11</v>
      </c>
      <c r="I19" s="4">
        <v>16</v>
      </c>
      <c r="J19" s="4">
        <f t="shared" si="2"/>
        <v>16</v>
      </c>
      <c r="K19" s="4">
        <v>10</v>
      </c>
      <c r="L19" s="27">
        <f t="shared" si="3"/>
        <v>10</v>
      </c>
      <c r="M19" s="4">
        <v>17</v>
      </c>
      <c r="N19" s="4">
        <f t="shared" si="4"/>
        <v>17</v>
      </c>
      <c r="O19" s="4">
        <v>11</v>
      </c>
      <c r="P19" s="4">
        <f t="shared" si="5"/>
        <v>11</v>
      </c>
      <c r="Q19" s="4">
        <v>16</v>
      </c>
      <c r="R19" s="4">
        <f t="shared" si="6"/>
        <v>16</v>
      </c>
      <c r="S19" s="4">
        <v>14</v>
      </c>
      <c r="T19" s="4">
        <f t="shared" si="11"/>
        <v>14</v>
      </c>
      <c r="U19" s="4">
        <v>7</v>
      </c>
      <c r="V19" s="4">
        <f t="shared" si="7"/>
        <v>7</v>
      </c>
      <c r="W19" s="4"/>
      <c r="X19" s="4">
        <f t="shared" si="8"/>
        <v>0</v>
      </c>
      <c r="Y19" s="4"/>
      <c r="Z19" s="4">
        <f t="shared" si="9"/>
        <v>17</v>
      </c>
      <c r="AA19" s="28">
        <f t="shared" si="10"/>
        <v>98</v>
      </c>
      <c r="AB19" s="4"/>
    </row>
    <row r="20" spans="1:28" s="21" customFormat="1" ht="12.75">
      <c r="A20" s="1">
        <v>15</v>
      </c>
      <c r="B20" s="23" t="s">
        <v>231</v>
      </c>
      <c r="C20" s="36">
        <v>62</v>
      </c>
      <c r="D20" s="26" t="s">
        <v>232</v>
      </c>
      <c r="E20" s="4">
        <v>16</v>
      </c>
      <c r="F20" s="4">
        <f t="shared" si="12"/>
        <v>16</v>
      </c>
      <c r="G20" s="4">
        <v>13</v>
      </c>
      <c r="H20" s="27">
        <f t="shared" si="1"/>
        <v>13</v>
      </c>
      <c r="I20" s="4">
        <v>11</v>
      </c>
      <c r="J20" s="4">
        <f t="shared" si="2"/>
        <v>11</v>
      </c>
      <c r="K20" s="5">
        <v>20</v>
      </c>
      <c r="L20" s="27">
        <f t="shared" si="3"/>
        <v>20</v>
      </c>
      <c r="M20" s="4">
        <v>15</v>
      </c>
      <c r="N20" s="4">
        <f t="shared" si="4"/>
        <v>15</v>
      </c>
      <c r="O20" s="4">
        <v>14</v>
      </c>
      <c r="P20" s="4">
        <f t="shared" si="5"/>
        <v>14</v>
      </c>
      <c r="Q20" s="4">
        <v>12</v>
      </c>
      <c r="R20" s="4">
        <f t="shared" si="6"/>
        <v>12</v>
      </c>
      <c r="S20" s="4">
        <v>12</v>
      </c>
      <c r="T20" s="4">
        <f t="shared" si="11"/>
        <v>12</v>
      </c>
      <c r="U20" s="4">
        <v>17</v>
      </c>
      <c r="V20" s="4">
        <f t="shared" si="7"/>
        <v>17</v>
      </c>
      <c r="W20" s="4"/>
      <c r="X20" s="4">
        <f t="shared" si="8"/>
        <v>0</v>
      </c>
      <c r="Y20" s="4">
        <v>5</v>
      </c>
      <c r="Z20" s="4">
        <f t="shared" si="9"/>
        <v>20</v>
      </c>
      <c r="AA20" s="28">
        <f t="shared" si="10"/>
        <v>115</v>
      </c>
      <c r="AB20" s="4"/>
    </row>
    <row r="21" spans="1:28" s="21" customFormat="1" ht="12.75">
      <c r="A21" s="1">
        <v>16</v>
      </c>
      <c r="B21" s="23" t="s">
        <v>233</v>
      </c>
      <c r="C21" s="36">
        <v>65</v>
      </c>
      <c r="D21" s="26" t="s">
        <v>234</v>
      </c>
      <c r="E21" s="4">
        <v>12</v>
      </c>
      <c r="F21" s="4">
        <f t="shared" si="12"/>
        <v>12</v>
      </c>
      <c r="G21" s="4">
        <v>17</v>
      </c>
      <c r="H21" s="27">
        <f t="shared" si="1"/>
        <v>17</v>
      </c>
      <c r="I21" s="4">
        <v>17</v>
      </c>
      <c r="J21" s="4">
        <f t="shared" si="2"/>
        <v>17</v>
      </c>
      <c r="K21" s="4">
        <v>12</v>
      </c>
      <c r="L21" s="27">
        <f t="shared" si="3"/>
        <v>12</v>
      </c>
      <c r="M21" s="4">
        <v>19</v>
      </c>
      <c r="N21" s="4">
        <f t="shared" si="4"/>
        <v>19</v>
      </c>
      <c r="O21" s="4">
        <v>19</v>
      </c>
      <c r="P21" s="4">
        <f t="shared" si="5"/>
        <v>19</v>
      </c>
      <c r="Q21" s="4">
        <v>18</v>
      </c>
      <c r="R21" s="4">
        <f t="shared" si="6"/>
        <v>18</v>
      </c>
      <c r="S21" s="4">
        <v>19</v>
      </c>
      <c r="T21" s="4">
        <f t="shared" si="11"/>
        <v>19</v>
      </c>
      <c r="U21" s="4">
        <v>11</v>
      </c>
      <c r="V21" s="4">
        <f t="shared" si="7"/>
        <v>11</v>
      </c>
      <c r="W21" s="4"/>
      <c r="X21" s="4">
        <f t="shared" si="8"/>
        <v>0</v>
      </c>
      <c r="Y21" s="4"/>
      <c r="Z21" s="4">
        <f t="shared" si="9"/>
        <v>19</v>
      </c>
      <c r="AA21" s="28">
        <f t="shared" si="10"/>
        <v>125</v>
      </c>
      <c r="AB21" s="4"/>
    </row>
    <row r="22" spans="1:28" s="21" customFormat="1" ht="12.75">
      <c r="A22" s="1">
        <v>17</v>
      </c>
      <c r="B22" s="23" t="s">
        <v>235</v>
      </c>
      <c r="C22" s="36">
        <v>6449</v>
      </c>
      <c r="D22" s="26" t="s">
        <v>236</v>
      </c>
      <c r="E22" s="4">
        <v>18</v>
      </c>
      <c r="F22" s="4">
        <f t="shared" si="12"/>
        <v>18</v>
      </c>
      <c r="G22" s="4">
        <v>12</v>
      </c>
      <c r="H22" s="27">
        <f t="shared" si="1"/>
        <v>12</v>
      </c>
      <c r="I22" s="4">
        <v>21</v>
      </c>
      <c r="J22" s="4">
        <f t="shared" si="2"/>
        <v>21</v>
      </c>
      <c r="K22" s="5">
        <v>16</v>
      </c>
      <c r="L22" s="27">
        <f t="shared" si="3"/>
        <v>16</v>
      </c>
      <c r="M22" s="4">
        <v>10</v>
      </c>
      <c r="N22" s="4">
        <f t="shared" si="4"/>
        <v>10</v>
      </c>
      <c r="O22" s="4">
        <v>21</v>
      </c>
      <c r="P22" s="4">
        <f t="shared" si="5"/>
        <v>21</v>
      </c>
      <c r="Q22" s="4">
        <v>10</v>
      </c>
      <c r="R22" s="4">
        <f t="shared" si="6"/>
        <v>10</v>
      </c>
      <c r="S22" s="4">
        <v>18</v>
      </c>
      <c r="T22" s="4">
        <f t="shared" si="11"/>
        <v>18</v>
      </c>
      <c r="U22" s="4">
        <v>22</v>
      </c>
      <c r="V22" s="4">
        <f t="shared" si="7"/>
        <v>22</v>
      </c>
      <c r="W22" s="4"/>
      <c r="X22" s="4">
        <f t="shared" si="8"/>
        <v>0</v>
      </c>
      <c r="Y22" s="4"/>
      <c r="Z22" s="4">
        <f t="shared" si="9"/>
        <v>22</v>
      </c>
      <c r="AA22" s="28">
        <f t="shared" si="10"/>
        <v>126</v>
      </c>
      <c r="AB22" s="4"/>
    </row>
    <row r="23" spans="1:28" s="21" customFormat="1" ht="12.75">
      <c r="A23" s="1">
        <v>18</v>
      </c>
      <c r="B23" s="23" t="s">
        <v>237</v>
      </c>
      <c r="C23" s="36">
        <v>87</v>
      </c>
      <c r="D23" s="26" t="s">
        <v>238</v>
      </c>
      <c r="E23" s="4">
        <v>17</v>
      </c>
      <c r="F23" s="4">
        <f t="shared" si="12"/>
        <v>17</v>
      </c>
      <c r="G23" s="4">
        <v>21</v>
      </c>
      <c r="H23" s="27">
        <f t="shared" si="1"/>
        <v>21</v>
      </c>
      <c r="I23" s="4">
        <v>20</v>
      </c>
      <c r="J23" s="4">
        <f t="shared" si="2"/>
        <v>20</v>
      </c>
      <c r="K23" s="4">
        <v>14</v>
      </c>
      <c r="L23" s="27">
        <f t="shared" si="3"/>
        <v>14</v>
      </c>
      <c r="M23" s="4">
        <v>21</v>
      </c>
      <c r="N23" s="4">
        <f t="shared" si="4"/>
        <v>21</v>
      </c>
      <c r="O23" s="4">
        <v>20</v>
      </c>
      <c r="P23" s="4">
        <f t="shared" si="5"/>
        <v>20</v>
      </c>
      <c r="Q23" s="4">
        <v>17</v>
      </c>
      <c r="R23" s="4">
        <f t="shared" si="6"/>
        <v>17</v>
      </c>
      <c r="S23" s="4">
        <v>13</v>
      </c>
      <c r="T23" s="4">
        <f t="shared" si="11"/>
        <v>13</v>
      </c>
      <c r="U23" s="4">
        <v>14</v>
      </c>
      <c r="V23" s="4">
        <f t="shared" si="7"/>
        <v>14</v>
      </c>
      <c r="W23" s="4"/>
      <c r="X23" s="4">
        <f t="shared" si="8"/>
        <v>0</v>
      </c>
      <c r="Y23" s="4"/>
      <c r="Z23" s="4">
        <f t="shared" si="9"/>
        <v>21</v>
      </c>
      <c r="AA23" s="28">
        <f t="shared" si="10"/>
        <v>136</v>
      </c>
      <c r="AB23" s="4"/>
    </row>
    <row r="24" spans="1:28" s="21" customFormat="1" ht="12.75">
      <c r="A24" s="1">
        <v>19</v>
      </c>
      <c r="B24" s="23" t="s">
        <v>239</v>
      </c>
      <c r="C24" s="36">
        <v>83</v>
      </c>
      <c r="D24" s="26" t="s">
        <v>240</v>
      </c>
      <c r="E24" s="4">
        <v>19</v>
      </c>
      <c r="F24" s="4">
        <f t="shared" si="12"/>
        <v>19</v>
      </c>
      <c r="G24" s="4">
        <v>22</v>
      </c>
      <c r="H24" s="27">
        <f t="shared" si="1"/>
        <v>22</v>
      </c>
      <c r="I24" s="4">
        <v>13</v>
      </c>
      <c r="J24" s="4">
        <f t="shared" si="2"/>
        <v>13</v>
      </c>
      <c r="K24" s="5">
        <v>19</v>
      </c>
      <c r="L24" s="27">
        <f t="shared" si="3"/>
        <v>19</v>
      </c>
      <c r="M24" s="4">
        <v>20</v>
      </c>
      <c r="N24" s="4">
        <f t="shared" si="4"/>
        <v>20</v>
      </c>
      <c r="O24" s="4">
        <v>18</v>
      </c>
      <c r="P24" s="4">
        <f t="shared" si="5"/>
        <v>18</v>
      </c>
      <c r="Q24" s="4">
        <v>15</v>
      </c>
      <c r="R24" s="4">
        <f t="shared" si="6"/>
        <v>15</v>
      </c>
      <c r="S24" s="4">
        <v>16</v>
      </c>
      <c r="T24" s="4">
        <f t="shared" si="11"/>
        <v>16</v>
      </c>
      <c r="U24" s="4">
        <v>21</v>
      </c>
      <c r="V24" s="4">
        <f t="shared" si="7"/>
        <v>21</v>
      </c>
      <c r="W24" s="4"/>
      <c r="X24" s="4">
        <f t="shared" si="8"/>
        <v>0</v>
      </c>
      <c r="Y24" s="4"/>
      <c r="Z24" s="4">
        <f t="shared" si="9"/>
        <v>22</v>
      </c>
      <c r="AA24" s="28">
        <f t="shared" si="10"/>
        <v>141</v>
      </c>
      <c r="AB24" s="4"/>
    </row>
    <row r="25" spans="1:28" s="21" customFormat="1" ht="12.75">
      <c r="A25" s="1">
        <v>20</v>
      </c>
      <c r="B25" s="23" t="s">
        <v>241</v>
      </c>
      <c r="C25" s="36">
        <v>151</v>
      </c>
      <c r="D25" s="26" t="s">
        <v>242</v>
      </c>
      <c r="E25" s="4">
        <v>20</v>
      </c>
      <c r="F25" s="4">
        <f t="shared" si="12"/>
        <v>20</v>
      </c>
      <c r="G25" s="4">
        <v>20</v>
      </c>
      <c r="H25" s="27">
        <f t="shared" si="1"/>
        <v>20</v>
      </c>
      <c r="I25" s="4">
        <v>18</v>
      </c>
      <c r="J25" s="4">
        <f t="shared" si="2"/>
        <v>18</v>
      </c>
      <c r="K25" s="4">
        <v>21</v>
      </c>
      <c r="L25" s="27">
        <f t="shared" si="3"/>
        <v>21</v>
      </c>
      <c r="M25" s="4">
        <v>18</v>
      </c>
      <c r="N25" s="4">
        <f t="shared" si="4"/>
        <v>18</v>
      </c>
      <c r="O25" s="4">
        <v>12</v>
      </c>
      <c r="P25" s="4">
        <f t="shared" si="5"/>
        <v>12</v>
      </c>
      <c r="Q25" s="4">
        <v>19</v>
      </c>
      <c r="R25" s="4">
        <f t="shared" si="6"/>
        <v>19</v>
      </c>
      <c r="S25" s="4">
        <v>17</v>
      </c>
      <c r="T25" s="4">
        <f t="shared" si="11"/>
        <v>17</v>
      </c>
      <c r="U25" s="4">
        <v>19</v>
      </c>
      <c r="V25" s="4">
        <f t="shared" si="7"/>
        <v>19</v>
      </c>
      <c r="W25" s="4"/>
      <c r="X25" s="4">
        <f t="shared" si="8"/>
        <v>0</v>
      </c>
      <c r="Y25" s="4"/>
      <c r="Z25" s="4">
        <f t="shared" si="9"/>
        <v>21</v>
      </c>
      <c r="AA25" s="28">
        <f t="shared" si="10"/>
        <v>143</v>
      </c>
      <c r="AB25" s="4"/>
    </row>
    <row r="26" spans="1:28" s="21" customFormat="1" ht="12.75">
      <c r="A26" s="1">
        <v>21</v>
      </c>
      <c r="B26" s="23" t="s">
        <v>243</v>
      </c>
      <c r="C26" s="36">
        <v>77</v>
      </c>
      <c r="D26" s="26" t="s">
        <v>244</v>
      </c>
      <c r="E26" s="4">
        <v>22</v>
      </c>
      <c r="F26" s="4">
        <f>IF(OR(E26="dnf",E26="dns",E26="dnc",E26="dsq",E26="bfd",E26="ocs",E26="raf",E26="dne"),24,E26)</f>
        <v>22</v>
      </c>
      <c r="G26" s="4">
        <v>15</v>
      </c>
      <c r="H26" s="27">
        <f t="shared" si="1"/>
        <v>15</v>
      </c>
      <c r="I26" s="4">
        <v>22</v>
      </c>
      <c r="J26" s="4">
        <f t="shared" si="2"/>
        <v>22</v>
      </c>
      <c r="K26" s="5">
        <v>22</v>
      </c>
      <c r="L26" s="27">
        <f t="shared" si="3"/>
        <v>22</v>
      </c>
      <c r="M26" s="4">
        <v>16</v>
      </c>
      <c r="N26" s="4">
        <f t="shared" si="4"/>
        <v>16</v>
      </c>
      <c r="O26" s="4">
        <v>16</v>
      </c>
      <c r="P26" s="4">
        <f t="shared" si="5"/>
        <v>16</v>
      </c>
      <c r="Q26" s="4">
        <v>20</v>
      </c>
      <c r="R26" s="4">
        <f t="shared" si="6"/>
        <v>20</v>
      </c>
      <c r="S26" s="4">
        <v>20</v>
      </c>
      <c r="T26" s="4">
        <f t="shared" si="11"/>
        <v>20</v>
      </c>
      <c r="U26" s="4">
        <v>20</v>
      </c>
      <c r="V26" s="4">
        <f t="shared" si="7"/>
        <v>20</v>
      </c>
      <c r="W26" s="4"/>
      <c r="X26" s="4">
        <f t="shared" si="8"/>
        <v>0</v>
      </c>
      <c r="Y26" s="4"/>
      <c r="Z26" s="4">
        <f t="shared" si="9"/>
        <v>22</v>
      </c>
      <c r="AA26" s="28">
        <f t="shared" si="10"/>
        <v>151</v>
      </c>
      <c r="AB26" s="4"/>
    </row>
    <row r="27" spans="1:28" s="21" customFormat="1" ht="12.75">
      <c r="A27" s="1">
        <v>22</v>
      </c>
      <c r="B27" s="23" t="s">
        <v>245</v>
      </c>
      <c r="C27" s="36">
        <v>24</v>
      </c>
      <c r="D27" s="41" t="s">
        <v>246</v>
      </c>
      <c r="E27" s="5">
        <v>21</v>
      </c>
      <c r="F27" s="4">
        <f>IF(OR(E27="dnf",E27="dns",E27="dnc",E27="dsq",E27="bfd",E27="ocs",E27="raf",E27="dne"),30,E27)</f>
        <v>21</v>
      </c>
      <c r="G27" s="4">
        <v>19</v>
      </c>
      <c r="H27" s="27">
        <f t="shared" si="1"/>
        <v>19</v>
      </c>
      <c r="I27" s="4">
        <v>15</v>
      </c>
      <c r="J27" s="5">
        <f t="shared" si="2"/>
        <v>15</v>
      </c>
      <c r="K27" s="5">
        <v>17</v>
      </c>
      <c r="L27" s="34">
        <f t="shared" si="3"/>
        <v>17</v>
      </c>
      <c r="M27" s="4">
        <v>22</v>
      </c>
      <c r="N27" s="4">
        <f t="shared" si="4"/>
        <v>22</v>
      </c>
      <c r="O27" s="4">
        <v>22</v>
      </c>
      <c r="P27" s="4">
        <f t="shared" si="5"/>
        <v>22</v>
      </c>
      <c r="Q27" s="4">
        <v>21</v>
      </c>
      <c r="R27" s="4">
        <f t="shared" si="6"/>
        <v>21</v>
      </c>
      <c r="S27" s="4" t="s">
        <v>247</v>
      </c>
      <c r="T27" s="4">
        <f t="shared" si="11"/>
        <v>24</v>
      </c>
      <c r="U27" s="4">
        <v>16</v>
      </c>
      <c r="V27" s="4">
        <f t="shared" si="7"/>
        <v>16</v>
      </c>
      <c r="W27" s="4"/>
      <c r="X27" s="4">
        <f t="shared" si="8"/>
        <v>0</v>
      </c>
      <c r="Y27" s="4"/>
      <c r="Z27" s="4">
        <f t="shared" si="9"/>
        <v>24</v>
      </c>
      <c r="AA27" s="28">
        <f t="shared" si="10"/>
        <v>153</v>
      </c>
      <c r="AB27" s="4"/>
    </row>
    <row r="28" spans="1:28" s="21" customFormat="1" ht="12.75">
      <c r="A28" s="1">
        <v>23</v>
      </c>
      <c r="B28" s="23" t="s">
        <v>248</v>
      </c>
      <c r="C28" s="36">
        <v>106</v>
      </c>
      <c r="D28" s="26" t="s">
        <v>249</v>
      </c>
      <c r="E28" s="4">
        <v>23</v>
      </c>
      <c r="F28" s="4">
        <f>IF(OR(E28="dnf",E28="dns",E28="dnc",E28="dsq",E28="bfd",E28="ocs",E28="raf",E28="dne"),30,E28)</f>
        <v>23</v>
      </c>
      <c r="G28" s="4">
        <v>23</v>
      </c>
      <c r="H28" s="4">
        <f t="shared" si="1"/>
        <v>23</v>
      </c>
      <c r="I28" s="35">
        <v>23</v>
      </c>
      <c r="J28" s="4">
        <f t="shared" si="2"/>
        <v>23</v>
      </c>
      <c r="K28" s="4">
        <v>23</v>
      </c>
      <c r="L28" s="27">
        <f t="shared" si="3"/>
        <v>23</v>
      </c>
      <c r="M28" s="4" t="s">
        <v>250</v>
      </c>
      <c r="N28" s="4">
        <f t="shared" si="4"/>
        <v>24</v>
      </c>
      <c r="O28" s="4">
        <v>23</v>
      </c>
      <c r="P28" s="4">
        <f t="shared" si="5"/>
        <v>23</v>
      </c>
      <c r="Q28" s="4" t="s">
        <v>251</v>
      </c>
      <c r="R28" s="4">
        <f t="shared" si="6"/>
        <v>24</v>
      </c>
      <c r="S28" s="4" t="s">
        <v>252</v>
      </c>
      <c r="T28" s="4">
        <f t="shared" si="11"/>
        <v>24</v>
      </c>
      <c r="U28" s="4">
        <v>23</v>
      </c>
      <c r="V28" s="4">
        <f t="shared" si="7"/>
        <v>23</v>
      </c>
      <c r="W28" s="4"/>
      <c r="X28" s="4">
        <f t="shared" si="8"/>
        <v>0</v>
      </c>
      <c r="Y28" s="4"/>
      <c r="Z28" s="4">
        <f t="shared" si="9"/>
        <v>24</v>
      </c>
      <c r="AA28" s="28">
        <f t="shared" si="10"/>
        <v>186</v>
      </c>
      <c r="AB28" s="40"/>
    </row>
    <row r="29" ht="15" customHeight="1"/>
    <row r="30" ht="15" customHeight="1"/>
    <row r="31" ht="15" customHeight="1"/>
    <row r="32" ht="15" customHeight="1"/>
    <row r="33" ht="15" customHeight="1"/>
  </sheetData>
  <mergeCells count="12">
    <mergeCell ref="U4:V4"/>
    <mergeCell ref="W4:X4"/>
    <mergeCell ref="M4:N4"/>
    <mergeCell ref="O4:P4"/>
    <mergeCell ref="A1:AB1"/>
    <mergeCell ref="A2:AB2"/>
    <mergeCell ref="E4:F4"/>
    <mergeCell ref="G4:H4"/>
    <mergeCell ref="I4:J4"/>
    <mergeCell ref="K4:L4"/>
    <mergeCell ref="Q4:R4"/>
    <mergeCell ref="S4:T4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78"/>
  <sheetViews>
    <sheetView workbookViewId="0" topLeftCell="E1">
      <selection activeCell="K8" sqref="K8"/>
    </sheetView>
  </sheetViews>
  <sheetFormatPr defaultColWidth="9.140625" defaultRowHeight="12.75"/>
  <cols>
    <col min="1" max="1" width="3.00390625" style="0" bestFit="1" customWidth="1"/>
    <col min="2" max="2" width="5.57421875" style="0" bestFit="1" customWidth="1"/>
    <col min="3" max="3" width="4.421875" style="0" bestFit="1" customWidth="1"/>
    <col min="4" max="4" width="23.28125" style="0" customWidth="1"/>
    <col min="5" max="5" width="4.28125" style="0" bestFit="1" customWidth="1"/>
    <col min="6" max="6" width="3.8515625" style="0" bestFit="1" customWidth="1"/>
    <col min="7" max="7" width="4.28125" style="0" bestFit="1" customWidth="1"/>
    <col min="8" max="8" width="3.8515625" style="0" bestFit="1" customWidth="1"/>
    <col min="9" max="9" width="4.28125" style="0" bestFit="1" customWidth="1"/>
    <col min="10" max="10" width="3.8515625" style="0" bestFit="1" customWidth="1"/>
    <col min="11" max="11" width="4.28125" style="0" bestFit="1" customWidth="1"/>
    <col min="12" max="12" width="3.8515625" style="0" bestFit="1" customWidth="1"/>
    <col min="13" max="13" width="4.28125" style="0" bestFit="1" customWidth="1"/>
    <col min="14" max="14" width="3.8515625" style="0" bestFit="1" customWidth="1"/>
    <col min="15" max="15" width="4.28125" style="0" customWidth="1"/>
    <col min="16" max="16" width="3.8515625" style="0" bestFit="1" customWidth="1"/>
    <col min="17" max="17" width="4.28125" style="0" bestFit="1" customWidth="1"/>
    <col min="18" max="18" width="3.8515625" style="0" bestFit="1" customWidth="1"/>
    <col min="19" max="19" width="4.28125" style="0" bestFit="1" customWidth="1"/>
    <col min="20" max="20" width="3.8515625" style="0" bestFit="1" customWidth="1"/>
    <col min="21" max="21" width="4.28125" style="0" hidden="1" customWidth="1"/>
    <col min="22" max="22" width="3.8515625" style="0" hidden="1" customWidth="1"/>
    <col min="23" max="23" width="4.28125" style="0" hidden="1" customWidth="1"/>
    <col min="24" max="24" width="3.8515625" style="0" hidden="1" customWidth="1"/>
    <col min="25" max="25" width="6.7109375" style="0" customWidth="1"/>
    <col min="26" max="26" width="7.28125" style="0" bestFit="1" customWidth="1"/>
    <col min="27" max="27" width="6.57421875" style="0" bestFit="1" customWidth="1"/>
    <col min="28" max="28" width="9.57421875" style="0" bestFit="1" customWidth="1"/>
    <col min="29" max="16384" width="8.7109375" style="0" customWidth="1"/>
  </cols>
  <sheetData>
    <row r="1" spans="1:28" s="21" customFormat="1" ht="17.25">
      <c r="A1" s="76" t="s">
        <v>592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1"/>
    </row>
    <row r="2" spans="1:28" s="21" customFormat="1" ht="15">
      <c r="A2" s="77" t="s">
        <v>593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1"/>
    </row>
    <row r="3" spans="1:28" s="21" customFormat="1" ht="12.75">
      <c r="A3" s="1"/>
      <c r="B3" s="22"/>
      <c r="C3" s="22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B3" s="1"/>
    </row>
    <row r="4" spans="5:28" s="43" customFormat="1" ht="9.75">
      <c r="E4" s="72" t="s">
        <v>2</v>
      </c>
      <c r="F4" s="72"/>
      <c r="G4" s="72" t="s">
        <v>3</v>
      </c>
      <c r="H4" s="72"/>
      <c r="I4" s="72" t="s">
        <v>4</v>
      </c>
      <c r="J4" s="72"/>
      <c r="K4" s="72" t="s">
        <v>5</v>
      </c>
      <c r="L4" s="72"/>
      <c r="M4" s="72" t="s">
        <v>6</v>
      </c>
      <c r="N4" s="72"/>
      <c r="O4" s="75" t="s">
        <v>7</v>
      </c>
      <c r="P4" s="75"/>
      <c r="Q4" s="72" t="s">
        <v>8</v>
      </c>
      <c r="R4" s="72"/>
      <c r="S4" s="72" t="s">
        <v>9</v>
      </c>
      <c r="T4" s="72"/>
      <c r="U4" s="72" t="s">
        <v>10</v>
      </c>
      <c r="V4" s="72"/>
      <c r="W4" s="72" t="s">
        <v>11</v>
      </c>
      <c r="X4" s="72"/>
      <c r="Y4" s="31" t="s">
        <v>12</v>
      </c>
      <c r="Z4" s="31" t="s">
        <v>13</v>
      </c>
      <c r="AA4" s="31" t="s">
        <v>14</v>
      </c>
      <c r="AB4" s="61" t="s">
        <v>200</v>
      </c>
    </row>
    <row r="5" spans="2:28" s="43" customFormat="1" ht="9.75">
      <c r="B5" s="56" t="s">
        <v>15</v>
      </c>
      <c r="C5" s="64" t="s">
        <v>16</v>
      </c>
      <c r="D5" s="44" t="s">
        <v>18</v>
      </c>
      <c r="E5" s="44" t="s">
        <v>19</v>
      </c>
      <c r="F5" s="44" t="s">
        <v>20</v>
      </c>
      <c r="G5" s="44" t="s">
        <v>19</v>
      </c>
      <c r="H5" s="44" t="s">
        <v>20</v>
      </c>
      <c r="I5" s="44" t="s">
        <v>19</v>
      </c>
      <c r="J5" s="44" t="s">
        <v>20</v>
      </c>
      <c r="K5" s="44" t="s">
        <v>19</v>
      </c>
      <c r="L5" s="44" t="s">
        <v>20</v>
      </c>
      <c r="M5" s="44" t="s">
        <v>19</v>
      </c>
      <c r="N5" s="44" t="s">
        <v>20</v>
      </c>
      <c r="O5" s="44" t="s">
        <v>19</v>
      </c>
      <c r="P5" s="55" t="s">
        <v>20</v>
      </c>
      <c r="Q5" s="44" t="s">
        <v>19</v>
      </c>
      <c r="R5" s="44" t="s">
        <v>20</v>
      </c>
      <c r="S5" s="44" t="s">
        <v>19</v>
      </c>
      <c r="T5" s="44" t="s">
        <v>20</v>
      </c>
      <c r="U5" s="44" t="s">
        <v>19</v>
      </c>
      <c r="V5" s="44" t="s">
        <v>20</v>
      </c>
      <c r="W5" s="44" t="s">
        <v>19</v>
      </c>
      <c r="X5" s="44" t="s">
        <v>20</v>
      </c>
      <c r="Y5" s="44" t="s">
        <v>21</v>
      </c>
      <c r="Z5" s="44" t="s">
        <v>20</v>
      </c>
      <c r="AA5" s="44" t="s">
        <v>22</v>
      </c>
      <c r="AB5" s="65"/>
    </row>
    <row r="6" spans="1:28" s="70" customFormat="1" ht="12.75">
      <c r="A6" s="63">
        <v>1</v>
      </c>
      <c r="B6" s="66" t="s">
        <v>253</v>
      </c>
      <c r="C6" s="66">
        <v>414</v>
      </c>
      <c r="D6" s="67" t="s">
        <v>254</v>
      </c>
      <c r="E6" s="68">
        <v>1</v>
      </c>
      <c r="F6" s="68">
        <f aca="true" t="shared" si="0" ref="F6:F35">IF(OR(E6="dnf",E6="dns",E6="dnc",E6="dsq",E6="bfd",E6="ocs",E6="raf",E6="dne"),57,E6)</f>
        <v>1</v>
      </c>
      <c r="G6" s="68">
        <v>13</v>
      </c>
      <c r="H6" s="68">
        <f aca="true" t="shared" si="1" ref="H6:H35">IF(OR(G6="dnf",G6="dns",G6="dnc",G6="dsq",G6="bfd",G6="ocs",G6="raf",G6="dne"),57,G6)</f>
        <v>13</v>
      </c>
      <c r="I6" s="68">
        <v>2</v>
      </c>
      <c r="J6" s="68">
        <f aca="true" t="shared" si="2" ref="J6:J35">IF(OR(I6="dnf",I6="dns",I6="dnc",I6="dsq",I6="bfd",I6="ocs",I6="raf",I6="dne"),57,I6)</f>
        <v>2</v>
      </c>
      <c r="K6" s="68">
        <v>1</v>
      </c>
      <c r="L6" s="68">
        <f aca="true" t="shared" si="3" ref="L6:L35">IF(OR(K6="dnf",K6="dns",K6="dnc",K6="dsq",K6="bfd",K6="ocs",K6="raf",K6="dne"),57,K6)</f>
        <v>1</v>
      </c>
      <c r="M6" s="68">
        <v>3</v>
      </c>
      <c r="N6" s="68">
        <f aca="true" t="shared" si="4" ref="N6:N35">IF(OR(M6="dnf",M6="dns",M6="dnc",M6="dsq",M6="bfd",M6="ocs",M6="raf",M6="dne"),57,M6)</f>
        <v>3</v>
      </c>
      <c r="O6" s="68">
        <v>2</v>
      </c>
      <c r="P6" s="68">
        <f>IF(OR(O6="dnf",O6="dns",O6="dnc",O6="dsq",O6="bfd",O6="ocs",O6="raf",O6="dne"),74,O6)</f>
        <v>2</v>
      </c>
      <c r="Q6" s="68">
        <v>2</v>
      </c>
      <c r="R6" s="68">
        <f aca="true" t="shared" si="5" ref="R6:R35">IF(OR(Q6="dnf",Q6="dns",Q6="dnc",Q6="dsq",Q6="bfd",Q6="ocs",Q6="raf",Q6="dne"),57,Q6)</f>
        <v>2</v>
      </c>
      <c r="S6" s="68">
        <v>1</v>
      </c>
      <c r="T6" s="68">
        <f aca="true" t="shared" si="6" ref="T6:T35">IF(OR(S6="dnf",S6="dns",S6="dnc",S6="dsq",S6="bfd",S6="ocs",S6="raf",S6="dne"),57,S6)</f>
        <v>1</v>
      </c>
      <c r="U6" s="68"/>
      <c r="V6" s="68">
        <f aca="true" t="shared" si="7" ref="V6:V35">IF(OR(U6="dnf",U6="dns",U6="dnc",U6="dsq",U6="bfd",U6="ocs",U6="raf",U6="dne"),57,U6)</f>
        <v>0</v>
      </c>
      <c r="W6" s="68"/>
      <c r="X6" s="68">
        <f aca="true" t="shared" si="8" ref="X6:X35">IF(OR(W6="dnf",W6="dns",W6="dnc",W6="dsq",W6="bfd",W6="ocs",W6="raf",W6="dne"),57,W6)</f>
        <v>0</v>
      </c>
      <c r="Y6" s="69"/>
      <c r="Z6" s="68">
        <f aca="true" t="shared" si="9" ref="Z6:Z31">MAX(F6,J6,H6,L6,N6,P6,R6,T6,V6,X6)</f>
        <v>13</v>
      </c>
      <c r="AA6" s="68">
        <f>SUM(T6,R6,P6,N6,L6,J6,H6,F6,Y6)-Z6</f>
        <v>12</v>
      </c>
      <c r="AB6" s="69"/>
    </row>
    <row r="7" spans="1:28" s="70" customFormat="1" ht="12.75">
      <c r="A7" s="63">
        <v>2</v>
      </c>
      <c r="B7" s="66" t="s">
        <v>150</v>
      </c>
      <c r="C7" s="66">
        <v>11</v>
      </c>
      <c r="D7" s="67" t="s">
        <v>255</v>
      </c>
      <c r="E7" s="68">
        <v>3</v>
      </c>
      <c r="F7" s="68">
        <f t="shared" si="0"/>
        <v>3</v>
      </c>
      <c r="G7" s="68">
        <v>1</v>
      </c>
      <c r="H7" s="68">
        <f t="shared" si="1"/>
        <v>1</v>
      </c>
      <c r="I7" s="68">
        <v>17</v>
      </c>
      <c r="J7" s="68">
        <f t="shared" si="2"/>
        <v>17</v>
      </c>
      <c r="K7" s="68">
        <v>13</v>
      </c>
      <c r="L7" s="68">
        <f t="shared" si="3"/>
        <v>13</v>
      </c>
      <c r="M7" s="68">
        <v>1</v>
      </c>
      <c r="N7" s="68">
        <f t="shared" si="4"/>
        <v>1</v>
      </c>
      <c r="O7" s="68">
        <v>1</v>
      </c>
      <c r="P7" s="68">
        <f aca="true" t="shared" si="10" ref="P7:P38">IF(OR(O7="dnf",O7="dns",O7="dnc",O7="dsq",O7="bfd",O7="ocs",O7="raf",O7="dne"),57,O7)</f>
        <v>1</v>
      </c>
      <c r="Q7" s="68">
        <v>9</v>
      </c>
      <c r="R7" s="68">
        <f t="shared" si="5"/>
        <v>9</v>
      </c>
      <c r="S7" s="68">
        <v>6</v>
      </c>
      <c r="T7" s="68">
        <f t="shared" si="6"/>
        <v>6</v>
      </c>
      <c r="U7" s="68"/>
      <c r="V7" s="68">
        <f t="shared" si="7"/>
        <v>0</v>
      </c>
      <c r="W7" s="68"/>
      <c r="X7" s="68">
        <f t="shared" si="8"/>
        <v>0</v>
      </c>
      <c r="Y7" s="68"/>
      <c r="Z7" s="68">
        <f t="shared" si="9"/>
        <v>17</v>
      </c>
      <c r="AA7" s="68">
        <f aca="true" t="shared" si="11" ref="AA7:AA70">SUM(T7,R7,P7,N7,L7,J7,H7,F7,Y7)-Z7</f>
        <v>34</v>
      </c>
      <c r="AB7" s="69"/>
    </row>
    <row r="8" spans="1:28" s="70" customFormat="1" ht="12.75">
      <c r="A8" s="63">
        <v>3</v>
      </c>
      <c r="B8" s="66" t="s">
        <v>23</v>
      </c>
      <c r="C8" s="66">
        <v>29</v>
      </c>
      <c r="D8" s="67" t="s">
        <v>256</v>
      </c>
      <c r="E8" s="68">
        <v>4</v>
      </c>
      <c r="F8" s="68">
        <f t="shared" si="0"/>
        <v>4</v>
      </c>
      <c r="G8" s="68">
        <v>8</v>
      </c>
      <c r="H8" s="68">
        <f t="shared" si="1"/>
        <v>8</v>
      </c>
      <c r="I8" s="68">
        <v>8</v>
      </c>
      <c r="J8" s="68">
        <f t="shared" si="2"/>
        <v>8</v>
      </c>
      <c r="K8" s="68">
        <v>20</v>
      </c>
      <c r="L8" s="68">
        <f t="shared" si="3"/>
        <v>20</v>
      </c>
      <c r="M8" s="68">
        <v>2</v>
      </c>
      <c r="N8" s="68">
        <f t="shared" si="4"/>
        <v>2</v>
      </c>
      <c r="O8" s="68">
        <v>9</v>
      </c>
      <c r="P8" s="68">
        <f t="shared" si="10"/>
        <v>9</v>
      </c>
      <c r="Q8" s="68">
        <v>4</v>
      </c>
      <c r="R8" s="68">
        <f t="shared" si="5"/>
        <v>4</v>
      </c>
      <c r="S8" s="68">
        <v>7</v>
      </c>
      <c r="T8" s="68">
        <f t="shared" si="6"/>
        <v>7</v>
      </c>
      <c r="U8" s="68"/>
      <c r="V8" s="68">
        <f t="shared" si="7"/>
        <v>0</v>
      </c>
      <c r="W8" s="68"/>
      <c r="X8" s="68">
        <f t="shared" si="8"/>
        <v>0</v>
      </c>
      <c r="Y8" s="68"/>
      <c r="Z8" s="68">
        <f t="shared" si="9"/>
        <v>20</v>
      </c>
      <c r="AA8" s="68">
        <f t="shared" si="11"/>
        <v>42</v>
      </c>
      <c r="AB8" s="69"/>
    </row>
    <row r="9" spans="1:28" s="70" customFormat="1" ht="12.75">
      <c r="A9" s="63">
        <v>4</v>
      </c>
      <c r="B9" s="66" t="s">
        <v>257</v>
      </c>
      <c r="C9" s="66">
        <v>16</v>
      </c>
      <c r="D9" s="67" t="s">
        <v>258</v>
      </c>
      <c r="E9" s="68">
        <v>5</v>
      </c>
      <c r="F9" s="68">
        <f t="shared" si="0"/>
        <v>5</v>
      </c>
      <c r="G9" s="68">
        <v>3</v>
      </c>
      <c r="H9" s="68">
        <f t="shared" si="1"/>
        <v>3</v>
      </c>
      <c r="I9" s="68">
        <v>27</v>
      </c>
      <c r="J9" s="68">
        <f t="shared" si="2"/>
        <v>27</v>
      </c>
      <c r="K9" s="68">
        <v>11</v>
      </c>
      <c r="L9" s="68">
        <f t="shared" si="3"/>
        <v>11</v>
      </c>
      <c r="M9" s="68">
        <v>9</v>
      </c>
      <c r="N9" s="68">
        <f t="shared" si="4"/>
        <v>9</v>
      </c>
      <c r="O9" s="68">
        <v>6</v>
      </c>
      <c r="P9" s="68">
        <f t="shared" si="10"/>
        <v>6</v>
      </c>
      <c r="Q9" s="68">
        <v>6</v>
      </c>
      <c r="R9" s="68">
        <f t="shared" si="5"/>
        <v>6</v>
      </c>
      <c r="S9" s="68">
        <v>3</v>
      </c>
      <c r="T9" s="68">
        <f t="shared" si="6"/>
        <v>3</v>
      </c>
      <c r="U9" s="68"/>
      <c r="V9" s="68">
        <f t="shared" si="7"/>
        <v>0</v>
      </c>
      <c r="W9" s="68"/>
      <c r="X9" s="68">
        <f t="shared" si="8"/>
        <v>0</v>
      </c>
      <c r="Y9" s="68"/>
      <c r="Z9" s="68">
        <f t="shared" si="9"/>
        <v>27</v>
      </c>
      <c r="AA9" s="68">
        <f t="shared" si="11"/>
        <v>43</v>
      </c>
      <c r="AB9" s="69"/>
    </row>
    <row r="10" spans="1:28" s="70" customFormat="1" ht="12.75">
      <c r="A10" s="63">
        <v>5</v>
      </c>
      <c r="B10" s="66" t="s">
        <v>30</v>
      </c>
      <c r="C10" s="66">
        <v>11</v>
      </c>
      <c r="D10" s="67" t="s">
        <v>259</v>
      </c>
      <c r="E10" s="68">
        <v>10</v>
      </c>
      <c r="F10" s="68">
        <f t="shared" si="0"/>
        <v>10</v>
      </c>
      <c r="G10" s="68">
        <v>4</v>
      </c>
      <c r="H10" s="68">
        <f t="shared" si="1"/>
        <v>4</v>
      </c>
      <c r="I10" s="68">
        <v>1</v>
      </c>
      <c r="J10" s="68">
        <f t="shared" si="2"/>
        <v>1</v>
      </c>
      <c r="K10" s="68">
        <v>25</v>
      </c>
      <c r="L10" s="68">
        <f t="shared" si="3"/>
        <v>25</v>
      </c>
      <c r="M10" s="68">
        <v>11</v>
      </c>
      <c r="N10" s="68">
        <f t="shared" si="4"/>
        <v>11</v>
      </c>
      <c r="O10" s="68">
        <v>13</v>
      </c>
      <c r="P10" s="68">
        <f t="shared" si="10"/>
        <v>13</v>
      </c>
      <c r="Q10" s="68">
        <v>3</v>
      </c>
      <c r="R10" s="68">
        <f t="shared" si="5"/>
        <v>3</v>
      </c>
      <c r="S10" s="68">
        <v>2</v>
      </c>
      <c r="T10" s="68">
        <f t="shared" si="6"/>
        <v>2</v>
      </c>
      <c r="U10" s="68"/>
      <c r="V10" s="68">
        <f t="shared" si="7"/>
        <v>0</v>
      </c>
      <c r="W10" s="68"/>
      <c r="X10" s="68">
        <f t="shared" si="8"/>
        <v>0</v>
      </c>
      <c r="Y10" s="68"/>
      <c r="Z10" s="68">
        <f t="shared" si="9"/>
        <v>25</v>
      </c>
      <c r="AA10" s="68">
        <f t="shared" si="11"/>
        <v>44</v>
      </c>
      <c r="AB10" s="69"/>
    </row>
    <row r="11" spans="1:28" s="70" customFormat="1" ht="12.75">
      <c r="A11" s="63">
        <v>6</v>
      </c>
      <c r="B11" s="66" t="s">
        <v>30</v>
      </c>
      <c r="C11" s="66">
        <v>51</v>
      </c>
      <c r="D11" s="67" t="s">
        <v>260</v>
      </c>
      <c r="E11" s="68">
        <v>23</v>
      </c>
      <c r="F11" s="68">
        <f t="shared" si="0"/>
        <v>23</v>
      </c>
      <c r="G11" s="68">
        <v>19</v>
      </c>
      <c r="H11" s="68">
        <f t="shared" si="1"/>
        <v>19</v>
      </c>
      <c r="I11" s="68">
        <v>3</v>
      </c>
      <c r="J11" s="68">
        <f t="shared" si="2"/>
        <v>3</v>
      </c>
      <c r="K11" s="68">
        <v>5</v>
      </c>
      <c r="L11" s="68">
        <f t="shared" si="3"/>
        <v>5</v>
      </c>
      <c r="M11" s="68">
        <v>12</v>
      </c>
      <c r="N11" s="68">
        <f t="shared" si="4"/>
        <v>12</v>
      </c>
      <c r="O11" s="68">
        <v>3</v>
      </c>
      <c r="P11" s="68">
        <f t="shared" si="10"/>
        <v>3</v>
      </c>
      <c r="Q11" s="68">
        <v>10</v>
      </c>
      <c r="R11" s="68">
        <f t="shared" si="5"/>
        <v>10</v>
      </c>
      <c r="S11" s="68">
        <v>9</v>
      </c>
      <c r="T11" s="68">
        <f t="shared" si="6"/>
        <v>9</v>
      </c>
      <c r="U11" s="68"/>
      <c r="V11" s="68">
        <f t="shared" si="7"/>
        <v>0</v>
      </c>
      <c r="W11" s="68"/>
      <c r="X11" s="68">
        <f t="shared" si="8"/>
        <v>0</v>
      </c>
      <c r="Y11" s="68"/>
      <c r="Z11" s="68">
        <f t="shared" si="9"/>
        <v>23</v>
      </c>
      <c r="AA11" s="68">
        <f t="shared" si="11"/>
        <v>61</v>
      </c>
      <c r="AB11" s="69"/>
    </row>
    <row r="12" spans="1:28" s="70" customFormat="1" ht="12.75">
      <c r="A12" s="63">
        <v>7</v>
      </c>
      <c r="B12" s="66" t="s">
        <v>214</v>
      </c>
      <c r="C12" s="66">
        <v>8</v>
      </c>
      <c r="D12" s="67" t="s">
        <v>261</v>
      </c>
      <c r="E12" s="68">
        <v>2</v>
      </c>
      <c r="F12" s="68">
        <f t="shared" si="0"/>
        <v>2</v>
      </c>
      <c r="G12" s="68">
        <v>6</v>
      </c>
      <c r="H12" s="68">
        <f t="shared" si="1"/>
        <v>6</v>
      </c>
      <c r="I12" s="68">
        <v>5</v>
      </c>
      <c r="J12" s="68">
        <f t="shared" si="2"/>
        <v>5</v>
      </c>
      <c r="K12" s="68">
        <v>27</v>
      </c>
      <c r="L12" s="68">
        <f t="shared" si="3"/>
        <v>27</v>
      </c>
      <c r="M12" s="68">
        <v>8</v>
      </c>
      <c r="N12" s="68">
        <f t="shared" si="4"/>
        <v>8</v>
      </c>
      <c r="O12" s="68">
        <v>20</v>
      </c>
      <c r="P12" s="68">
        <f t="shared" si="10"/>
        <v>20</v>
      </c>
      <c r="Q12" s="68">
        <v>18</v>
      </c>
      <c r="R12" s="68">
        <f t="shared" si="5"/>
        <v>18</v>
      </c>
      <c r="S12" s="68">
        <v>5</v>
      </c>
      <c r="T12" s="68">
        <f t="shared" si="6"/>
        <v>5</v>
      </c>
      <c r="U12" s="68"/>
      <c r="V12" s="68">
        <f t="shared" si="7"/>
        <v>0</v>
      </c>
      <c r="W12" s="68"/>
      <c r="X12" s="68">
        <f t="shared" si="8"/>
        <v>0</v>
      </c>
      <c r="Y12" s="68"/>
      <c r="Z12" s="68">
        <f t="shared" si="9"/>
        <v>27</v>
      </c>
      <c r="AA12" s="68">
        <f t="shared" si="11"/>
        <v>64</v>
      </c>
      <c r="AB12" s="69"/>
    </row>
    <row r="13" spans="1:28" s="70" customFormat="1" ht="12.75">
      <c r="A13" s="63">
        <v>8</v>
      </c>
      <c r="B13" s="66" t="s">
        <v>257</v>
      </c>
      <c r="C13" s="66">
        <v>22</v>
      </c>
      <c r="D13" s="67" t="s">
        <v>262</v>
      </c>
      <c r="E13" s="68">
        <v>9</v>
      </c>
      <c r="F13" s="68">
        <f t="shared" si="0"/>
        <v>9</v>
      </c>
      <c r="G13" s="68">
        <v>10</v>
      </c>
      <c r="H13" s="68">
        <f t="shared" si="1"/>
        <v>10</v>
      </c>
      <c r="I13" s="68">
        <v>12</v>
      </c>
      <c r="J13" s="68">
        <f t="shared" si="2"/>
        <v>12</v>
      </c>
      <c r="K13" s="68">
        <v>14</v>
      </c>
      <c r="L13" s="68">
        <f t="shared" si="3"/>
        <v>14</v>
      </c>
      <c r="M13" s="68">
        <v>14</v>
      </c>
      <c r="N13" s="68">
        <f t="shared" si="4"/>
        <v>14</v>
      </c>
      <c r="O13" s="68">
        <v>8</v>
      </c>
      <c r="P13" s="68">
        <f t="shared" si="10"/>
        <v>8</v>
      </c>
      <c r="Q13" s="68">
        <v>7</v>
      </c>
      <c r="R13" s="68">
        <f t="shared" si="5"/>
        <v>7</v>
      </c>
      <c r="S13" s="68">
        <v>25</v>
      </c>
      <c r="T13" s="68">
        <f t="shared" si="6"/>
        <v>25</v>
      </c>
      <c r="U13" s="68"/>
      <c r="V13" s="68">
        <f t="shared" si="7"/>
        <v>0</v>
      </c>
      <c r="W13" s="68"/>
      <c r="X13" s="68">
        <f t="shared" si="8"/>
        <v>0</v>
      </c>
      <c r="Y13" s="68"/>
      <c r="Z13" s="68">
        <f t="shared" si="9"/>
        <v>25</v>
      </c>
      <c r="AA13" s="68">
        <f t="shared" si="11"/>
        <v>74</v>
      </c>
      <c r="AB13" s="69"/>
    </row>
    <row r="14" spans="1:28" s="70" customFormat="1" ht="12.75">
      <c r="A14" s="63">
        <v>9</v>
      </c>
      <c r="B14" s="66" t="s">
        <v>49</v>
      </c>
      <c r="C14" s="66">
        <v>184</v>
      </c>
      <c r="D14" s="67" t="s">
        <v>263</v>
      </c>
      <c r="E14" s="68">
        <v>15</v>
      </c>
      <c r="F14" s="68">
        <f t="shared" si="0"/>
        <v>15</v>
      </c>
      <c r="G14" s="68">
        <v>34</v>
      </c>
      <c r="H14" s="68">
        <f t="shared" si="1"/>
        <v>34</v>
      </c>
      <c r="I14" s="68">
        <v>21</v>
      </c>
      <c r="J14" s="68">
        <f t="shared" si="2"/>
        <v>21</v>
      </c>
      <c r="K14" s="68">
        <v>36</v>
      </c>
      <c r="L14" s="68">
        <f t="shared" si="3"/>
        <v>36</v>
      </c>
      <c r="M14" s="68">
        <v>5</v>
      </c>
      <c r="N14" s="68">
        <f t="shared" si="4"/>
        <v>5</v>
      </c>
      <c r="O14" s="68">
        <v>4</v>
      </c>
      <c r="P14" s="68">
        <f t="shared" si="10"/>
        <v>4</v>
      </c>
      <c r="Q14" s="68">
        <v>1</v>
      </c>
      <c r="R14" s="68">
        <f t="shared" si="5"/>
        <v>1</v>
      </c>
      <c r="S14" s="68">
        <v>10</v>
      </c>
      <c r="T14" s="68">
        <f t="shared" si="6"/>
        <v>10</v>
      </c>
      <c r="U14" s="68"/>
      <c r="V14" s="68">
        <f t="shared" si="7"/>
        <v>0</v>
      </c>
      <c r="W14" s="68"/>
      <c r="X14" s="68">
        <f t="shared" si="8"/>
        <v>0</v>
      </c>
      <c r="Y14" s="69"/>
      <c r="Z14" s="68">
        <f t="shared" si="9"/>
        <v>36</v>
      </c>
      <c r="AA14" s="68">
        <f t="shared" si="11"/>
        <v>90</v>
      </c>
      <c r="AB14" s="69"/>
    </row>
    <row r="15" spans="1:28" s="70" customFormat="1" ht="12.75">
      <c r="A15" s="63">
        <v>10</v>
      </c>
      <c r="B15" s="66" t="s">
        <v>26</v>
      </c>
      <c r="C15" s="66">
        <v>913</v>
      </c>
      <c r="D15" s="67" t="s">
        <v>264</v>
      </c>
      <c r="E15" s="68">
        <v>13</v>
      </c>
      <c r="F15" s="68">
        <f t="shared" si="0"/>
        <v>13</v>
      </c>
      <c r="G15" s="68">
        <v>17</v>
      </c>
      <c r="H15" s="68">
        <f t="shared" si="1"/>
        <v>17</v>
      </c>
      <c r="I15" s="68">
        <v>9</v>
      </c>
      <c r="J15" s="68">
        <f t="shared" si="2"/>
        <v>9</v>
      </c>
      <c r="K15" s="68">
        <v>30</v>
      </c>
      <c r="L15" s="68">
        <f t="shared" si="3"/>
        <v>30</v>
      </c>
      <c r="M15" s="68">
        <v>7</v>
      </c>
      <c r="N15" s="68">
        <f t="shared" si="4"/>
        <v>7</v>
      </c>
      <c r="O15" s="68">
        <v>19</v>
      </c>
      <c r="P15" s="68">
        <f t="shared" si="10"/>
        <v>19</v>
      </c>
      <c r="Q15" s="68">
        <v>19</v>
      </c>
      <c r="R15" s="68">
        <f t="shared" si="5"/>
        <v>19</v>
      </c>
      <c r="S15" s="68">
        <v>15</v>
      </c>
      <c r="T15" s="68">
        <f t="shared" si="6"/>
        <v>15</v>
      </c>
      <c r="U15" s="68"/>
      <c r="V15" s="68">
        <f t="shared" si="7"/>
        <v>0</v>
      </c>
      <c r="W15" s="68"/>
      <c r="X15" s="68">
        <f t="shared" si="8"/>
        <v>0</v>
      </c>
      <c r="Y15" s="68"/>
      <c r="Z15" s="68">
        <f t="shared" si="9"/>
        <v>30</v>
      </c>
      <c r="AA15" s="68">
        <f t="shared" si="11"/>
        <v>99</v>
      </c>
      <c r="AB15" s="69"/>
    </row>
    <row r="16" spans="1:28" s="70" customFormat="1" ht="12.75">
      <c r="A16" s="63">
        <v>11</v>
      </c>
      <c r="B16" s="66" t="s">
        <v>26</v>
      </c>
      <c r="C16" s="66">
        <v>81</v>
      </c>
      <c r="D16" s="67" t="s">
        <v>265</v>
      </c>
      <c r="E16" s="68">
        <v>51</v>
      </c>
      <c r="F16" s="68">
        <f t="shared" si="0"/>
        <v>51</v>
      </c>
      <c r="G16" s="68">
        <v>35</v>
      </c>
      <c r="H16" s="68">
        <f t="shared" si="1"/>
        <v>35</v>
      </c>
      <c r="I16" s="68">
        <v>13</v>
      </c>
      <c r="J16" s="68">
        <f t="shared" si="2"/>
        <v>13</v>
      </c>
      <c r="K16" s="68">
        <v>2</v>
      </c>
      <c r="L16" s="68">
        <f t="shared" si="3"/>
        <v>2</v>
      </c>
      <c r="M16" s="68">
        <v>22</v>
      </c>
      <c r="N16" s="68">
        <f t="shared" si="4"/>
        <v>22</v>
      </c>
      <c r="O16" s="68">
        <v>7</v>
      </c>
      <c r="P16" s="68">
        <f t="shared" si="10"/>
        <v>7</v>
      </c>
      <c r="Q16" s="68">
        <v>13</v>
      </c>
      <c r="R16" s="68">
        <f t="shared" si="5"/>
        <v>13</v>
      </c>
      <c r="S16" s="68">
        <v>8</v>
      </c>
      <c r="T16" s="68">
        <f t="shared" si="6"/>
        <v>8</v>
      </c>
      <c r="U16" s="68"/>
      <c r="V16" s="68">
        <f t="shared" si="7"/>
        <v>0</v>
      </c>
      <c r="W16" s="68"/>
      <c r="X16" s="68">
        <f t="shared" si="8"/>
        <v>0</v>
      </c>
      <c r="Y16" s="68"/>
      <c r="Z16" s="68">
        <f t="shared" si="9"/>
        <v>51</v>
      </c>
      <c r="AA16" s="68">
        <f t="shared" si="11"/>
        <v>100</v>
      </c>
      <c r="AB16" s="69"/>
    </row>
    <row r="17" spans="1:28" s="70" customFormat="1" ht="12.75">
      <c r="A17" s="63">
        <v>12</v>
      </c>
      <c r="B17" s="66" t="s">
        <v>257</v>
      </c>
      <c r="C17" s="66">
        <v>21</v>
      </c>
      <c r="D17" s="67" t="s">
        <v>266</v>
      </c>
      <c r="E17" s="68">
        <v>14</v>
      </c>
      <c r="F17" s="68">
        <f t="shared" si="0"/>
        <v>14</v>
      </c>
      <c r="G17" s="68">
        <v>38</v>
      </c>
      <c r="H17" s="68">
        <f t="shared" si="1"/>
        <v>38</v>
      </c>
      <c r="I17" s="68">
        <v>15</v>
      </c>
      <c r="J17" s="68">
        <f t="shared" si="2"/>
        <v>15</v>
      </c>
      <c r="K17" s="68">
        <v>23</v>
      </c>
      <c r="L17" s="68">
        <f t="shared" si="3"/>
        <v>23</v>
      </c>
      <c r="M17" s="68">
        <v>15</v>
      </c>
      <c r="N17" s="68">
        <f t="shared" si="4"/>
        <v>15</v>
      </c>
      <c r="O17" s="68">
        <v>22</v>
      </c>
      <c r="P17" s="68">
        <f t="shared" si="10"/>
        <v>22</v>
      </c>
      <c r="Q17" s="68">
        <v>8</v>
      </c>
      <c r="R17" s="68">
        <f t="shared" si="5"/>
        <v>8</v>
      </c>
      <c r="S17" s="68">
        <v>11</v>
      </c>
      <c r="T17" s="68">
        <f t="shared" si="6"/>
        <v>11</v>
      </c>
      <c r="U17" s="68"/>
      <c r="V17" s="68">
        <f t="shared" si="7"/>
        <v>0</v>
      </c>
      <c r="W17" s="68"/>
      <c r="X17" s="68">
        <f t="shared" si="8"/>
        <v>0</v>
      </c>
      <c r="Y17" s="68"/>
      <c r="Z17" s="68">
        <f t="shared" si="9"/>
        <v>38</v>
      </c>
      <c r="AA17" s="68">
        <f t="shared" si="11"/>
        <v>108</v>
      </c>
      <c r="AB17" s="69"/>
    </row>
    <row r="18" spans="1:28" s="70" customFormat="1" ht="12.75">
      <c r="A18" s="63">
        <v>13</v>
      </c>
      <c r="B18" s="66" t="s">
        <v>30</v>
      </c>
      <c r="C18" s="66">
        <v>39</v>
      </c>
      <c r="D18" s="67" t="s">
        <v>267</v>
      </c>
      <c r="E18" s="68">
        <v>20</v>
      </c>
      <c r="F18" s="68">
        <f t="shared" si="0"/>
        <v>20</v>
      </c>
      <c r="G18" s="68">
        <v>9</v>
      </c>
      <c r="H18" s="68">
        <f t="shared" si="1"/>
        <v>9</v>
      </c>
      <c r="I18" s="68">
        <v>25</v>
      </c>
      <c r="J18" s="68">
        <f t="shared" si="2"/>
        <v>25</v>
      </c>
      <c r="K18" s="68">
        <v>3</v>
      </c>
      <c r="L18" s="68">
        <f t="shared" si="3"/>
        <v>3</v>
      </c>
      <c r="M18" s="68">
        <v>6</v>
      </c>
      <c r="N18" s="68">
        <f t="shared" si="4"/>
        <v>6</v>
      </c>
      <c r="O18" s="68">
        <v>16</v>
      </c>
      <c r="P18" s="68">
        <f t="shared" si="10"/>
        <v>16</v>
      </c>
      <c r="Q18" s="68">
        <v>30</v>
      </c>
      <c r="R18" s="68">
        <f t="shared" si="5"/>
        <v>30</v>
      </c>
      <c r="S18" s="68">
        <v>37</v>
      </c>
      <c r="T18" s="68">
        <f t="shared" si="6"/>
        <v>37</v>
      </c>
      <c r="U18" s="68"/>
      <c r="V18" s="68">
        <f t="shared" si="7"/>
        <v>0</v>
      </c>
      <c r="W18" s="68"/>
      <c r="X18" s="68">
        <f t="shared" si="8"/>
        <v>0</v>
      </c>
      <c r="Y18" s="68"/>
      <c r="Z18" s="68">
        <f t="shared" si="9"/>
        <v>37</v>
      </c>
      <c r="AA18" s="68">
        <f t="shared" si="11"/>
        <v>109</v>
      </c>
      <c r="AB18" s="69"/>
    </row>
    <row r="19" spans="1:28" s="70" customFormat="1" ht="12.75">
      <c r="A19" s="63">
        <v>14</v>
      </c>
      <c r="B19" s="66" t="s">
        <v>150</v>
      </c>
      <c r="C19" s="66">
        <v>21</v>
      </c>
      <c r="D19" s="67" t="s">
        <v>268</v>
      </c>
      <c r="E19" s="68">
        <v>7</v>
      </c>
      <c r="F19" s="68">
        <f t="shared" si="0"/>
        <v>7</v>
      </c>
      <c r="G19" s="68">
        <v>2</v>
      </c>
      <c r="H19" s="68">
        <f t="shared" si="1"/>
        <v>2</v>
      </c>
      <c r="I19" s="68">
        <v>23</v>
      </c>
      <c r="J19" s="68">
        <f t="shared" si="2"/>
        <v>23</v>
      </c>
      <c r="K19" s="68">
        <v>41</v>
      </c>
      <c r="L19" s="68">
        <f t="shared" si="3"/>
        <v>41</v>
      </c>
      <c r="M19" s="68" t="s">
        <v>269</v>
      </c>
      <c r="N19" s="68">
        <f t="shared" si="4"/>
        <v>57</v>
      </c>
      <c r="O19" s="68">
        <v>18</v>
      </c>
      <c r="P19" s="68">
        <f t="shared" si="10"/>
        <v>18</v>
      </c>
      <c r="Q19" s="68">
        <v>20</v>
      </c>
      <c r="R19" s="68">
        <f t="shared" si="5"/>
        <v>20</v>
      </c>
      <c r="S19" s="68">
        <v>13</v>
      </c>
      <c r="T19" s="68">
        <f t="shared" si="6"/>
        <v>13</v>
      </c>
      <c r="U19" s="68"/>
      <c r="V19" s="68">
        <f t="shared" si="7"/>
        <v>0</v>
      </c>
      <c r="W19" s="68"/>
      <c r="X19" s="68">
        <f t="shared" si="8"/>
        <v>0</v>
      </c>
      <c r="Y19" s="68"/>
      <c r="Z19" s="68">
        <f t="shared" si="9"/>
        <v>57</v>
      </c>
      <c r="AA19" s="68">
        <f t="shared" si="11"/>
        <v>124</v>
      </c>
      <c r="AB19" s="69"/>
    </row>
    <row r="20" spans="1:28" s="70" customFormat="1" ht="12.75">
      <c r="A20" s="63">
        <v>15</v>
      </c>
      <c r="B20" s="66" t="s">
        <v>49</v>
      </c>
      <c r="C20" s="66">
        <v>101</v>
      </c>
      <c r="D20" s="67" t="s">
        <v>270</v>
      </c>
      <c r="E20" s="68">
        <v>33</v>
      </c>
      <c r="F20" s="68">
        <f t="shared" si="0"/>
        <v>33</v>
      </c>
      <c r="G20" s="68">
        <v>11</v>
      </c>
      <c r="H20" s="68">
        <f t="shared" si="1"/>
        <v>11</v>
      </c>
      <c r="I20" s="68">
        <v>11</v>
      </c>
      <c r="J20" s="68">
        <f t="shared" si="2"/>
        <v>11</v>
      </c>
      <c r="K20" s="68">
        <v>15</v>
      </c>
      <c r="L20" s="68">
        <f t="shared" si="3"/>
        <v>15</v>
      </c>
      <c r="M20" s="68">
        <v>25</v>
      </c>
      <c r="N20" s="68">
        <f t="shared" si="4"/>
        <v>25</v>
      </c>
      <c r="O20" s="68">
        <v>28</v>
      </c>
      <c r="P20" s="68">
        <f t="shared" si="10"/>
        <v>28</v>
      </c>
      <c r="Q20" s="68">
        <v>15</v>
      </c>
      <c r="R20" s="68">
        <f t="shared" si="5"/>
        <v>15</v>
      </c>
      <c r="S20" s="68">
        <v>26</v>
      </c>
      <c r="T20" s="68">
        <f t="shared" si="6"/>
        <v>26</v>
      </c>
      <c r="U20" s="68"/>
      <c r="V20" s="68">
        <f t="shared" si="7"/>
        <v>0</v>
      </c>
      <c r="W20" s="68"/>
      <c r="X20" s="68">
        <f t="shared" si="8"/>
        <v>0</v>
      </c>
      <c r="Y20" s="69"/>
      <c r="Z20" s="68">
        <f t="shared" si="9"/>
        <v>33</v>
      </c>
      <c r="AA20" s="68">
        <f t="shared" si="11"/>
        <v>131</v>
      </c>
      <c r="AB20" s="69"/>
    </row>
    <row r="21" spans="1:28" s="70" customFormat="1" ht="12.75">
      <c r="A21" s="63">
        <v>16</v>
      </c>
      <c r="B21" s="66" t="s">
        <v>30</v>
      </c>
      <c r="C21" s="66">
        <v>19</v>
      </c>
      <c r="D21" s="67" t="s">
        <v>271</v>
      </c>
      <c r="E21" s="68">
        <v>18</v>
      </c>
      <c r="F21" s="68">
        <f t="shared" si="0"/>
        <v>18</v>
      </c>
      <c r="G21" s="68">
        <v>21</v>
      </c>
      <c r="H21" s="68">
        <f t="shared" si="1"/>
        <v>21</v>
      </c>
      <c r="I21" s="68">
        <v>6</v>
      </c>
      <c r="J21" s="68">
        <f t="shared" si="2"/>
        <v>6</v>
      </c>
      <c r="K21" s="68">
        <v>6</v>
      </c>
      <c r="L21" s="68">
        <f t="shared" si="3"/>
        <v>6</v>
      </c>
      <c r="M21" s="68">
        <v>35</v>
      </c>
      <c r="N21" s="68">
        <f t="shared" si="4"/>
        <v>35</v>
      </c>
      <c r="O21" s="68">
        <v>26</v>
      </c>
      <c r="P21" s="68">
        <f t="shared" si="10"/>
        <v>26</v>
      </c>
      <c r="Q21" s="68">
        <v>24</v>
      </c>
      <c r="R21" s="68">
        <f t="shared" si="5"/>
        <v>24</v>
      </c>
      <c r="S21" s="68">
        <v>40</v>
      </c>
      <c r="T21" s="68">
        <f t="shared" si="6"/>
        <v>40</v>
      </c>
      <c r="U21" s="68"/>
      <c r="V21" s="68">
        <f t="shared" si="7"/>
        <v>0</v>
      </c>
      <c r="W21" s="68"/>
      <c r="X21" s="68">
        <f t="shared" si="8"/>
        <v>0</v>
      </c>
      <c r="Y21" s="68"/>
      <c r="Z21" s="68">
        <f t="shared" si="9"/>
        <v>40</v>
      </c>
      <c r="AA21" s="68">
        <f t="shared" si="11"/>
        <v>136</v>
      </c>
      <c r="AB21" s="69"/>
    </row>
    <row r="22" spans="1:28" s="70" customFormat="1" ht="12.75">
      <c r="A22" s="63">
        <v>17</v>
      </c>
      <c r="B22" s="66" t="s">
        <v>26</v>
      </c>
      <c r="C22" s="66">
        <v>428</v>
      </c>
      <c r="D22" s="67" t="s">
        <v>272</v>
      </c>
      <c r="E22" s="68">
        <v>6</v>
      </c>
      <c r="F22" s="68">
        <f t="shared" si="0"/>
        <v>6</v>
      </c>
      <c r="G22" s="68">
        <v>42</v>
      </c>
      <c r="H22" s="68">
        <f t="shared" si="1"/>
        <v>42</v>
      </c>
      <c r="I22" s="68">
        <v>24</v>
      </c>
      <c r="J22" s="68">
        <f t="shared" si="2"/>
        <v>24</v>
      </c>
      <c r="K22" s="68">
        <v>40</v>
      </c>
      <c r="L22" s="68">
        <f t="shared" si="3"/>
        <v>40</v>
      </c>
      <c r="M22" s="68">
        <v>10</v>
      </c>
      <c r="N22" s="68">
        <f t="shared" si="4"/>
        <v>10</v>
      </c>
      <c r="O22" s="68">
        <v>24</v>
      </c>
      <c r="P22" s="68">
        <f t="shared" si="10"/>
        <v>24</v>
      </c>
      <c r="Q22" s="68">
        <v>11</v>
      </c>
      <c r="R22" s="68">
        <f t="shared" si="5"/>
        <v>11</v>
      </c>
      <c r="S22" s="68">
        <v>23</v>
      </c>
      <c r="T22" s="68">
        <f t="shared" si="6"/>
        <v>23</v>
      </c>
      <c r="U22" s="68"/>
      <c r="V22" s="68">
        <f t="shared" si="7"/>
        <v>0</v>
      </c>
      <c r="W22" s="68"/>
      <c r="X22" s="68">
        <f t="shared" si="8"/>
        <v>0</v>
      </c>
      <c r="Y22" s="68"/>
      <c r="Z22" s="68">
        <f t="shared" si="9"/>
        <v>42</v>
      </c>
      <c r="AA22" s="68">
        <f t="shared" si="11"/>
        <v>138</v>
      </c>
      <c r="AB22" s="69"/>
    </row>
    <row r="23" spans="1:28" s="70" customFormat="1" ht="12.75">
      <c r="A23" s="63">
        <v>18</v>
      </c>
      <c r="B23" s="66" t="s">
        <v>30</v>
      </c>
      <c r="C23" s="66">
        <v>89</v>
      </c>
      <c r="D23" s="67" t="s">
        <v>273</v>
      </c>
      <c r="E23" s="68">
        <v>30</v>
      </c>
      <c r="F23" s="68">
        <f t="shared" si="0"/>
        <v>30</v>
      </c>
      <c r="G23" s="68">
        <v>16</v>
      </c>
      <c r="H23" s="68">
        <f t="shared" si="1"/>
        <v>16</v>
      </c>
      <c r="I23" s="68">
        <v>7</v>
      </c>
      <c r="J23" s="68">
        <f t="shared" si="2"/>
        <v>7</v>
      </c>
      <c r="K23" s="68">
        <v>19</v>
      </c>
      <c r="L23" s="68">
        <f t="shared" si="3"/>
        <v>19</v>
      </c>
      <c r="M23" s="68">
        <v>30</v>
      </c>
      <c r="N23" s="68">
        <f t="shared" si="4"/>
        <v>30</v>
      </c>
      <c r="O23" s="68">
        <v>17</v>
      </c>
      <c r="P23" s="68">
        <f t="shared" si="10"/>
        <v>17</v>
      </c>
      <c r="Q23" s="68">
        <v>39</v>
      </c>
      <c r="R23" s="68">
        <f t="shared" si="5"/>
        <v>39</v>
      </c>
      <c r="S23" s="68">
        <v>22</v>
      </c>
      <c r="T23" s="68">
        <f t="shared" si="6"/>
        <v>22</v>
      </c>
      <c r="U23" s="68"/>
      <c r="V23" s="68">
        <f t="shared" si="7"/>
        <v>0</v>
      </c>
      <c r="W23" s="68"/>
      <c r="X23" s="68">
        <f t="shared" si="8"/>
        <v>0</v>
      </c>
      <c r="Y23" s="68"/>
      <c r="Z23" s="68">
        <f t="shared" si="9"/>
        <v>39</v>
      </c>
      <c r="AA23" s="68">
        <f t="shared" si="11"/>
        <v>141</v>
      </c>
      <c r="AB23" s="69"/>
    </row>
    <row r="24" spans="1:28" s="70" customFormat="1" ht="12.75">
      <c r="A24" s="63">
        <v>19</v>
      </c>
      <c r="B24" s="66" t="s">
        <v>83</v>
      </c>
      <c r="C24" s="66">
        <v>8</v>
      </c>
      <c r="D24" s="67" t="s">
        <v>274</v>
      </c>
      <c r="E24" s="68">
        <v>22</v>
      </c>
      <c r="F24" s="68">
        <f t="shared" si="0"/>
        <v>22</v>
      </c>
      <c r="G24" s="68">
        <v>30</v>
      </c>
      <c r="H24" s="68">
        <f t="shared" si="1"/>
        <v>30</v>
      </c>
      <c r="I24" s="68">
        <v>28</v>
      </c>
      <c r="J24" s="68">
        <f t="shared" si="2"/>
        <v>28</v>
      </c>
      <c r="K24" s="68">
        <v>12</v>
      </c>
      <c r="L24" s="68">
        <f t="shared" si="3"/>
        <v>12</v>
      </c>
      <c r="M24" s="68">
        <v>17</v>
      </c>
      <c r="N24" s="68">
        <f t="shared" si="4"/>
        <v>17</v>
      </c>
      <c r="O24" s="68">
        <v>36</v>
      </c>
      <c r="P24" s="68">
        <f t="shared" si="10"/>
        <v>36</v>
      </c>
      <c r="Q24" s="68">
        <v>16</v>
      </c>
      <c r="R24" s="68">
        <f t="shared" si="5"/>
        <v>16</v>
      </c>
      <c r="S24" s="68">
        <v>18</v>
      </c>
      <c r="T24" s="68">
        <f t="shared" si="6"/>
        <v>18</v>
      </c>
      <c r="U24" s="68"/>
      <c r="V24" s="68">
        <f t="shared" si="7"/>
        <v>0</v>
      </c>
      <c r="W24" s="68"/>
      <c r="X24" s="68">
        <f t="shared" si="8"/>
        <v>0</v>
      </c>
      <c r="Y24" s="68"/>
      <c r="Z24" s="68">
        <f t="shared" si="9"/>
        <v>36</v>
      </c>
      <c r="AA24" s="68">
        <f t="shared" si="11"/>
        <v>143</v>
      </c>
      <c r="AB24" s="69"/>
    </row>
    <row r="25" spans="1:28" s="70" customFormat="1" ht="12.75">
      <c r="A25" s="63">
        <v>20</v>
      </c>
      <c r="B25" s="66" t="s">
        <v>275</v>
      </c>
      <c r="C25" s="66">
        <v>287</v>
      </c>
      <c r="D25" s="67" t="s">
        <v>276</v>
      </c>
      <c r="E25" s="68">
        <v>44</v>
      </c>
      <c r="F25" s="68">
        <f t="shared" si="0"/>
        <v>44</v>
      </c>
      <c r="G25" s="68">
        <v>14</v>
      </c>
      <c r="H25" s="68">
        <f t="shared" si="1"/>
        <v>14</v>
      </c>
      <c r="I25" s="68">
        <v>57</v>
      </c>
      <c r="J25" s="68">
        <f t="shared" si="2"/>
        <v>57</v>
      </c>
      <c r="K25" s="68">
        <v>33</v>
      </c>
      <c r="L25" s="68">
        <f t="shared" si="3"/>
        <v>33</v>
      </c>
      <c r="M25" s="68">
        <v>32</v>
      </c>
      <c r="N25" s="68">
        <f t="shared" si="4"/>
        <v>32</v>
      </c>
      <c r="O25" s="68">
        <v>12</v>
      </c>
      <c r="P25" s="68">
        <f t="shared" si="10"/>
        <v>12</v>
      </c>
      <c r="Q25" s="68">
        <v>12</v>
      </c>
      <c r="R25" s="68">
        <f t="shared" si="5"/>
        <v>12</v>
      </c>
      <c r="S25" s="68">
        <v>4</v>
      </c>
      <c r="T25" s="68">
        <f t="shared" si="6"/>
        <v>4</v>
      </c>
      <c r="U25" s="68"/>
      <c r="V25" s="68">
        <f t="shared" si="7"/>
        <v>0</v>
      </c>
      <c r="W25" s="68"/>
      <c r="X25" s="68">
        <f t="shared" si="8"/>
        <v>0</v>
      </c>
      <c r="Y25" s="68"/>
      <c r="Z25" s="68">
        <f t="shared" si="9"/>
        <v>57</v>
      </c>
      <c r="AA25" s="68">
        <f t="shared" si="11"/>
        <v>151</v>
      </c>
      <c r="AB25" s="69"/>
    </row>
    <row r="26" spans="1:28" s="70" customFormat="1" ht="12.75">
      <c r="A26" s="63">
        <v>21</v>
      </c>
      <c r="B26" s="66" t="s">
        <v>23</v>
      </c>
      <c r="C26" s="66">
        <v>50</v>
      </c>
      <c r="D26" s="67" t="s">
        <v>277</v>
      </c>
      <c r="E26" s="68">
        <v>32</v>
      </c>
      <c r="F26" s="68">
        <f t="shared" si="0"/>
        <v>32</v>
      </c>
      <c r="G26" s="68">
        <v>24</v>
      </c>
      <c r="H26" s="68">
        <f t="shared" si="1"/>
        <v>24</v>
      </c>
      <c r="I26" s="68">
        <v>31</v>
      </c>
      <c r="J26" s="68">
        <f t="shared" si="2"/>
        <v>31</v>
      </c>
      <c r="K26" s="68">
        <v>16</v>
      </c>
      <c r="L26" s="68">
        <f t="shared" si="3"/>
        <v>16</v>
      </c>
      <c r="M26" s="68">
        <v>23</v>
      </c>
      <c r="N26" s="68">
        <f t="shared" si="4"/>
        <v>23</v>
      </c>
      <c r="O26" s="68">
        <v>15</v>
      </c>
      <c r="P26" s="68">
        <f t="shared" si="10"/>
        <v>15</v>
      </c>
      <c r="Q26" s="68">
        <v>51</v>
      </c>
      <c r="R26" s="68">
        <f t="shared" si="5"/>
        <v>51</v>
      </c>
      <c r="S26" s="68">
        <v>14</v>
      </c>
      <c r="T26" s="68">
        <f t="shared" si="6"/>
        <v>14</v>
      </c>
      <c r="U26" s="68"/>
      <c r="V26" s="68">
        <f t="shared" si="7"/>
        <v>0</v>
      </c>
      <c r="W26" s="68"/>
      <c r="X26" s="68">
        <f t="shared" si="8"/>
        <v>0</v>
      </c>
      <c r="Y26" s="68"/>
      <c r="Z26" s="68">
        <f t="shared" si="9"/>
        <v>51</v>
      </c>
      <c r="AA26" s="68">
        <f t="shared" si="11"/>
        <v>155</v>
      </c>
      <c r="AB26" s="69"/>
    </row>
    <row r="27" spans="1:28" s="70" customFormat="1" ht="12.75">
      <c r="A27" s="63">
        <v>22</v>
      </c>
      <c r="B27" s="66" t="s">
        <v>23</v>
      </c>
      <c r="C27" s="66">
        <v>111</v>
      </c>
      <c r="D27" s="67" t="s">
        <v>278</v>
      </c>
      <c r="E27" s="68">
        <v>43</v>
      </c>
      <c r="F27" s="68">
        <f t="shared" si="0"/>
        <v>43</v>
      </c>
      <c r="G27" s="68">
        <v>32</v>
      </c>
      <c r="H27" s="68">
        <f t="shared" si="1"/>
        <v>32</v>
      </c>
      <c r="I27" s="68">
        <v>4</v>
      </c>
      <c r="J27" s="68">
        <f t="shared" si="2"/>
        <v>4</v>
      </c>
      <c r="K27" s="68">
        <v>17</v>
      </c>
      <c r="L27" s="68">
        <f t="shared" si="3"/>
        <v>17</v>
      </c>
      <c r="M27" s="68">
        <v>24</v>
      </c>
      <c r="N27" s="68">
        <f t="shared" si="4"/>
        <v>24</v>
      </c>
      <c r="O27" s="68">
        <v>40</v>
      </c>
      <c r="P27" s="68">
        <f t="shared" si="10"/>
        <v>40</v>
      </c>
      <c r="Q27" s="68">
        <v>5</v>
      </c>
      <c r="R27" s="68">
        <f t="shared" si="5"/>
        <v>5</v>
      </c>
      <c r="S27" s="68">
        <v>38</v>
      </c>
      <c r="T27" s="68">
        <f t="shared" si="6"/>
        <v>38</v>
      </c>
      <c r="U27" s="68"/>
      <c r="V27" s="68">
        <f t="shared" si="7"/>
        <v>0</v>
      </c>
      <c r="W27" s="68"/>
      <c r="X27" s="68">
        <f t="shared" si="8"/>
        <v>0</v>
      </c>
      <c r="Y27" s="68"/>
      <c r="Z27" s="68">
        <f t="shared" si="9"/>
        <v>43</v>
      </c>
      <c r="AA27" s="68">
        <f t="shared" si="11"/>
        <v>160</v>
      </c>
      <c r="AB27" s="69"/>
    </row>
    <row r="28" spans="1:28" s="70" customFormat="1" ht="12.75">
      <c r="A28" s="63">
        <v>23</v>
      </c>
      <c r="B28" s="66" t="s">
        <v>279</v>
      </c>
      <c r="C28" s="66">
        <v>52</v>
      </c>
      <c r="D28" s="67" t="s">
        <v>280</v>
      </c>
      <c r="E28" s="68">
        <v>31</v>
      </c>
      <c r="F28" s="68">
        <f t="shared" si="0"/>
        <v>31</v>
      </c>
      <c r="G28" s="68">
        <v>23</v>
      </c>
      <c r="H28" s="68">
        <f t="shared" si="1"/>
        <v>23</v>
      </c>
      <c r="I28" s="68">
        <v>30</v>
      </c>
      <c r="J28" s="68">
        <f t="shared" si="2"/>
        <v>30</v>
      </c>
      <c r="K28" s="68">
        <v>4</v>
      </c>
      <c r="L28" s="68">
        <f t="shared" si="3"/>
        <v>4</v>
      </c>
      <c r="M28" s="68">
        <v>39</v>
      </c>
      <c r="N28" s="68">
        <f t="shared" si="4"/>
        <v>39</v>
      </c>
      <c r="O28" s="68">
        <v>27</v>
      </c>
      <c r="P28" s="68">
        <f t="shared" si="10"/>
        <v>27</v>
      </c>
      <c r="Q28" s="68" t="s">
        <v>64</v>
      </c>
      <c r="R28" s="68">
        <f t="shared" si="5"/>
        <v>57</v>
      </c>
      <c r="S28" s="68">
        <v>20</v>
      </c>
      <c r="T28" s="68">
        <f t="shared" si="6"/>
        <v>20</v>
      </c>
      <c r="U28" s="68"/>
      <c r="V28" s="68">
        <f t="shared" si="7"/>
        <v>0</v>
      </c>
      <c r="W28" s="68"/>
      <c r="X28" s="68">
        <f t="shared" si="8"/>
        <v>0</v>
      </c>
      <c r="Y28" s="69"/>
      <c r="Z28" s="68">
        <f t="shared" si="9"/>
        <v>57</v>
      </c>
      <c r="AA28" s="68">
        <f t="shared" si="11"/>
        <v>174</v>
      </c>
      <c r="AB28" s="69"/>
    </row>
    <row r="29" spans="1:28" s="70" customFormat="1" ht="12.75">
      <c r="A29" s="63">
        <v>24</v>
      </c>
      <c r="B29" s="66" t="s">
        <v>131</v>
      </c>
      <c r="C29" s="66">
        <v>8</v>
      </c>
      <c r="D29" s="67" t="s">
        <v>281</v>
      </c>
      <c r="E29" s="68">
        <v>38</v>
      </c>
      <c r="F29" s="68">
        <f t="shared" si="0"/>
        <v>38</v>
      </c>
      <c r="G29" s="68">
        <v>39</v>
      </c>
      <c r="H29" s="68">
        <f t="shared" si="1"/>
        <v>39</v>
      </c>
      <c r="I29" s="68">
        <v>19</v>
      </c>
      <c r="J29" s="68">
        <f t="shared" si="2"/>
        <v>19</v>
      </c>
      <c r="K29" s="68">
        <v>8</v>
      </c>
      <c r="L29" s="68">
        <f t="shared" si="3"/>
        <v>8</v>
      </c>
      <c r="M29" s="68">
        <v>33</v>
      </c>
      <c r="N29" s="68">
        <f t="shared" si="4"/>
        <v>33</v>
      </c>
      <c r="O29" s="68">
        <v>14</v>
      </c>
      <c r="P29" s="68">
        <f t="shared" si="10"/>
        <v>14</v>
      </c>
      <c r="Q29" s="68">
        <v>25</v>
      </c>
      <c r="R29" s="68">
        <f t="shared" si="5"/>
        <v>25</v>
      </c>
      <c r="S29" s="68" t="s">
        <v>64</v>
      </c>
      <c r="T29" s="68">
        <f t="shared" si="6"/>
        <v>57</v>
      </c>
      <c r="U29" s="68"/>
      <c r="V29" s="68">
        <f t="shared" si="7"/>
        <v>0</v>
      </c>
      <c r="W29" s="68"/>
      <c r="X29" s="68">
        <f t="shared" si="8"/>
        <v>0</v>
      </c>
      <c r="Y29" s="68"/>
      <c r="Z29" s="68">
        <f t="shared" si="9"/>
        <v>57</v>
      </c>
      <c r="AA29" s="68">
        <f t="shared" si="11"/>
        <v>176</v>
      </c>
      <c r="AB29" s="69"/>
    </row>
    <row r="30" spans="1:28" s="70" customFormat="1" ht="12.75">
      <c r="A30" s="63">
        <v>25</v>
      </c>
      <c r="B30" s="66" t="s">
        <v>30</v>
      </c>
      <c r="C30" s="66">
        <v>40</v>
      </c>
      <c r="D30" s="67" t="s">
        <v>282</v>
      </c>
      <c r="E30" s="68">
        <v>26</v>
      </c>
      <c r="F30" s="68">
        <f t="shared" si="0"/>
        <v>26</v>
      </c>
      <c r="G30" s="68">
        <v>28</v>
      </c>
      <c r="H30" s="68">
        <f t="shared" si="1"/>
        <v>28</v>
      </c>
      <c r="I30" s="68">
        <v>10</v>
      </c>
      <c r="J30" s="68">
        <f t="shared" si="2"/>
        <v>10</v>
      </c>
      <c r="K30" s="68">
        <v>42</v>
      </c>
      <c r="L30" s="68">
        <f t="shared" si="3"/>
        <v>42</v>
      </c>
      <c r="M30" s="68">
        <v>20</v>
      </c>
      <c r="N30" s="68">
        <f t="shared" si="4"/>
        <v>20</v>
      </c>
      <c r="O30" s="68">
        <v>35</v>
      </c>
      <c r="P30" s="68">
        <f t="shared" si="10"/>
        <v>35</v>
      </c>
      <c r="Q30" s="68">
        <v>17</v>
      </c>
      <c r="R30" s="68">
        <f t="shared" si="5"/>
        <v>17</v>
      </c>
      <c r="S30" s="68">
        <v>48</v>
      </c>
      <c r="T30" s="68">
        <f t="shared" si="6"/>
        <v>48</v>
      </c>
      <c r="U30" s="68"/>
      <c r="V30" s="68">
        <f t="shared" si="7"/>
        <v>0</v>
      </c>
      <c r="W30" s="68"/>
      <c r="X30" s="68">
        <f t="shared" si="8"/>
        <v>0</v>
      </c>
      <c r="Y30" s="68"/>
      <c r="Z30" s="68">
        <f t="shared" si="9"/>
        <v>48</v>
      </c>
      <c r="AA30" s="68">
        <f t="shared" si="11"/>
        <v>178</v>
      </c>
      <c r="AB30" s="69"/>
    </row>
    <row r="31" spans="1:28" s="70" customFormat="1" ht="12.75">
      <c r="A31" s="63">
        <v>26</v>
      </c>
      <c r="B31" s="66" t="s">
        <v>283</v>
      </c>
      <c r="C31" s="66">
        <v>32</v>
      </c>
      <c r="D31" s="67" t="s">
        <v>284</v>
      </c>
      <c r="E31" s="68">
        <v>48</v>
      </c>
      <c r="F31" s="68">
        <f t="shared" si="0"/>
        <v>48</v>
      </c>
      <c r="G31" s="68">
        <v>25</v>
      </c>
      <c r="H31" s="68">
        <f t="shared" si="1"/>
        <v>25</v>
      </c>
      <c r="I31" s="68">
        <v>20</v>
      </c>
      <c r="J31" s="68">
        <f t="shared" si="2"/>
        <v>20</v>
      </c>
      <c r="K31" s="68">
        <v>31</v>
      </c>
      <c r="L31" s="68">
        <f t="shared" si="3"/>
        <v>31</v>
      </c>
      <c r="M31" s="68">
        <v>48</v>
      </c>
      <c r="N31" s="68">
        <f t="shared" si="4"/>
        <v>48</v>
      </c>
      <c r="O31" s="68">
        <v>11</v>
      </c>
      <c r="P31" s="68">
        <f t="shared" si="10"/>
        <v>11</v>
      </c>
      <c r="Q31" s="68">
        <v>31</v>
      </c>
      <c r="R31" s="68">
        <f t="shared" si="5"/>
        <v>31</v>
      </c>
      <c r="S31" s="68">
        <v>17</v>
      </c>
      <c r="T31" s="68">
        <f t="shared" si="6"/>
        <v>17</v>
      </c>
      <c r="U31" s="68"/>
      <c r="V31" s="68">
        <f t="shared" si="7"/>
        <v>0</v>
      </c>
      <c r="W31" s="68"/>
      <c r="X31" s="68">
        <f t="shared" si="8"/>
        <v>0</v>
      </c>
      <c r="Y31" s="69"/>
      <c r="Z31" s="68">
        <f t="shared" si="9"/>
        <v>48</v>
      </c>
      <c r="AA31" s="68">
        <f t="shared" si="11"/>
        <v>183</v>
      </c>
      <c r="AB31" s="69"/>
    </row>
    <row r="32" spans="1:28" s="70" customFormat="1" ht="12.75">
      <c r="A32" s="63">
        <v>27</v>
      </c>
      <c r="B32" s="66" t="s">
        <v>49</v>
      </c>
      <c r="C32" s="66">
        <v>87</v>
      </c>
      <c r="D32" s="67" t="s">
        <v>285</v>
      </c>
      <c r="E32" s="68">
        <v>17</v>
      </c>
      <c r="F32" s="68">
        <f t="shared" si="0"/>
        <v>17</v>
      </c>
      <c r="G32" s="68">
        <v>12</v>
      </c>
      <c r="H32" s="68">
        <f t="shared" si="1"/>
        <v>12</v>
      </c>
      <c r="I32" s="68">
        <v>33</v>
      </c>
      <c r="J32" s="68">
        <f t="shared" si="2"/>
        <v>33</v>
      </c>
      <c r="K32" s="68">
        <v>22</v>
      </c>
      <c r="L32" s="68">
        <f t="shared" si="3"/>
        <v>22</v>
      </c>
      <c r="M32" s="68">
        <v>4</v>
      </c>
      <c r="N32" s="68">
        <f t="shared" si="4"/>
        <v>4</v>
      </c>
      <c r="O32" s="68">
        <v>49</v>
      </c>
      <c r="P32" s="68">
        <f t="shared" si="10"/>
        <v>49</v>
      </c>
      <c r="Q32" s="68" t="s">
        <v>71</v>
      </c>
      <c r="R32" s="68">
        <f t="shared" si="5"/>
        <v>57</v>
      </c>
      <c r="S32" s="68">
        <v>29</v>
      </c>
      <c r="T32" s="68">
        <f t="shared" si="6"/>
        <v>29</v>
      </c>
      <c r="U32" s="68"/>
      <c r="V32" s="68">
        <f t="shared" si="7"/>
        <v>0</v>
      </c>
      <c r="W32" s="68"/>
      <c r="X32" s="68">
        <f t="shared" si="8"/>
        <v>0</v>
      </c>
      <c r="Y32" s="69"/>
      <c r="Z32" s="68">
        <f>MAX(F32,H32,J32,L32,N32,P32,AB32,T32,V32,X32,Y32)</f>
        <v>49</v>
      </c>
      <c r="AA32" s="68">
        <f t="shared" si="11"/>
        <v>174</v>
      </c>
      <c r="AB32" s="69"/>
    </row>
    <row r="33" spans="1:28" s="70" customFormat="1" ht="12.75">
      <c r="A33" s="63">
        <v>28</v>
      </c>
      <c r="B33" s="66" t="s">
        <v>150</v>
      </c>
      <c r="C33" s="66">
        <v>69</v>
      </c>
      <c r="D33" s="67" t="s">
        <v>286</v>
      </c>
      <c r="E33" s="68">
        <v>12</v>
      </c>
      <c r="F33" s="68">
        <f t="shared" si="0"/>
        <v>12</v>
      </c>
      <c r="G33" s="68">
        <v>40</v>
      </c>
      <c r="H33" s="68">
        <f t="shared" si="1"/>
        <v>40</v>
      </c>
      <c r="I33" s="68">
        <v>43</v>
      </c>
      <c r="J33" s="68">
        <f t="shared" si="2"/>
        <v>43</v>
      </c>
      <c r="K33" s="68" t="s">
        <v>64</v>
      </c>
      <c r="L33" s="68">
        <f t="shared" si="3"/>
        <v>57</v>
      </c>
      <c r="M33" s="68">
        <v>36</v>
      </c>
      <c r="N33" s="68">
        <f t="shared" si="4"/>
        <v>36</v>
      </c>
      <c r="O33" s="68">
        <v>5</v>
      </c>
      <c r="P33" s="68">
        <f t="shared" si="10"/>
        <v>5</v>
      </c>
      <c r="Q33" s="68">
        <v>34</v>
      </c>
      <c r="R33" s="68">
        <f t="shared" si="5"/>
        <v>34</v>
      </c>
      <c r="S33" s="68">
        <v>24</v>
      </c>
      <c r="T33" s="68">
        <f t="shared" si="6"/>
        <v>24</v>
      </c>
      <c r="U33" s="68"/>
      <c r="V33" s="68">
        <f t="shared" si="7"/>
        <v>0</v>
      </c>
      <c r="W33" s="68"/>
      <c r="X33" s="68">
        <f t="shared" si="8"/>
        <v>0</v>
      </c>
      <c r="Y33" s="68"/>
      <c r="Z33" s="68">
        <f aca="true" t="shared" si="12" ref="Z33:Z39">MAX(F33,J33,H33,L33,N33,P33,R33,T33,V33,X33)</f>
        <v>57</v>
      </c>
      <c r="AA33" s="68">
        <f t="shared" si="11"/>
        <v>194</v>
      </c>
      <c r="AB33" s="69"/>
    </row>
    <row r="34" spans="1:28" s="70" customFormat="1" ht="12.75">
      <c r="A34" s="63">
        <v>29</v>
      </c>
      <c r="B34" s="66" t="s">
        <v>23</v>
      </c>
      <c r="C34" s="66">
        <v>69</v>
      </c>
      <c r="D34" s="67" t="s">
        <v>287</v>
      </c>
      <c r="E34" s="68">
        <v>65</v>
      </c>
      <c r="F34" s="68">
        <f t="shared" si="0"/>
        <v>65</v>
      </c>
      <c r="G34" s="68">
        <v>26</v>
      </c>
      <c r="H34" s="68">
        <f t="shared" si="1"/>
        <v>26</v>
      </c>
      <c r="I34" s="68">
        <v>26</v>
      </c>
      <c r="J34" s="68">
        <f t="shared" si="2"/>
        <v>26</v>
      </c>
      <c r="K34" s="68">
        <v>37</v>
      </c>
      <c r="L34" s="68">
        <f t="shared" si="3"/>
        <v>37</v>
      </c>
      <c r="M34" s="68">
        <v>52</v>
      </c>
      <c r="N34" s="68">
        <f t="shared" si="4"/>
        <v>52</v>
      </c>
      <c r="O34" s="68">
        <v>21</v>
      </c>
      <c r="P34" s="68">
        <f t="shared" si="10"/>
        <v>21</v>
      </c>
      <c r="Q34" s="68">
        <v>21</v>
      </c>
      <c r="R34" s="68">
        <f t="shared" si="5"/>
        <v>21</v>
      </c>
      <c r="S34" s="68">
        <v>16</v>
      </c>
      <c r="T34" s="68">
        <f t="shared" si="6"/>
        <v>16</v>
      </c>
      <c r="U34" s="68"/>
      <c r="V34" s="68">
        <f t="shared" si="7"/>
        <v>0</v>
      </c>
      <c r="W34" s="68"/>
      <c r="X34" s="68">
        <f t="shared" si="8"/>
        <v>0</v>
      </c>
      <c r="Y34" s="68"/>
      <c r="Z34" s="68">
        <f t="shared" si="12"/>
        <v>65</v>
      </c>
      <c r="AA34" s="68">
        <f t="shared" si="11"/>
        <v>199</v>
      </c>
      <c r="AB34" s="69"/>
    </row>
    <row r="35" spans="1:28" s="70" customFormat="1" ht="12.75">
      <c r="A35" s="63">
        <v>30</v>
      </c>
      <c r="B35" s="66" t="s">
        <v>30</v>
      </c>
      <c r="C35" s="66">
        <v>170</v>
      </c>
      <c r="D35" s="67" t="s">
        <v>288</v>
      </c>
      <c r="E35" s="68">
        <v>24</v>
      </c>
      <c r="F35" s="68">
        <f t="shared" si="0"/>
        <v>24</v>
      </c>
      <c r="G35" s="68">
        <v>27</v>
      </c>
      <c r="H35" s="68">
        <f t="shared" si="1"/>
        <v>27</v>
      </c>
      <c r="I35" s="68">
        <v>40</v>
      </c>
      <c r="J35" s="68">
        <f t="shared" si="2"/>
        <v>40</v>
      </c>
      <c r="K35" s="68">
        <v>52</v>
      </c>
      <c r="L35" s="68">
        <f t="shared" si="3"/>
        <v>52</v>
      </c>
      <c r="M35" s="68">
        <v>38</v>
      </c>
      <c r="N35" s="68">
        <f t="shared" si="4"/>
        <v>38</v>
      </c>
      <c r="O35" s="68">
        <v>10</v>
      </c>
      <c r="P35" s="68">
        <f t="shared" si="10"/>
        <v>10</v>
      </c>
      <c r="Q35" s="68" t="s">
        <v>269</v>
      </c>
      <c r="R35" s="68">
        <f t="shared" si="5"/>
        <v>57</v>
      </c>
      <c r="S35" s="68">
        <v>12</v>
      </c>
      <c r="T35" s="68">
        <f t="shared" si="6"/>
        <v>12</v>
      </c>
      <c r="U35" s="68"/>
      <c r="V35" s="68">
        <f t="shared" si="7"/>
        <v>0</v>
      </c>
      <c r="W35" s="68"/>
      <c r="X35" s="68">
        <f t="shared" si="8"/>
        <v>0</v>
      </c>
      <c r="Y35" s="68"/>
      <c r="Z35" s="68">
        <f t="shared" si="12"/>
        <v>57</v>
      </c>
      <c r="AA35" s="68">
        <f t="shared" si="11"/>
        <v>203</v>
      </c>
      <c r="AB35" s="69"/>
    </row>
    <row r="36" spans="1:28" s="70" customFormat="1" ht="12.75">
      <c r="A36" s="63">
        <v>31</v>
      </c>
      <c r="B36" s="66" t="s">
        <v>289</v>
      </c>
      <c r="C36" s="66">
        <v>1</v>
      </c>
      <c r="D36" s="67" t="s">
        <v>290</v>
      </c>
      <c r="E36" s="68">
        <v>16</v>
      </c>
      <c r="F36" s="68">
        <f>IF(OR(E36="dnf",E36="dns",E36="dnc",E36="dsq",E36="bfd",E36="ocs",E36="raf",E36="dne"),74,E36)</f>
        <v>16</v>
      </c>
      <c r="G36" s="68">
        <v>43</v>
      </c>
      <c r="H36" s="68">
        <f>IF(OR(G36="dnf",G36="dns",G36="dnc",G36="dsq",G36="bfd",G36="ocs",G36="raf",G36="dne"),74,G36)</f>
        <v>43</v>
      </c>
      <c r="I36" s="68" t="s">
        <v>269</v>
      </c>
      <c r="J36" s="68">
        <f>IF(OR(I36="dnf",I36="dns",I36="dnc",I36="dsq",I36="bfd",I36="ocs",I36="raf",I36="dne"),74,I36)</f>
        <v>74</v>
      </c>
      <c r="K36" s="68">
        <v>9</v>
      </c>
      <c r="L36" s="68">
        <f>IF(OR(K36="dnf",K36="dns",K36="dnc",K36="dsq",K36="bfd",K36="ocs",K36="raf",K36="dne"),74,K36)</f>
        <v>9</v>
      </c>
      <c r="M36" s="68">
        <v>16</v>
      </c>
      <c r="N36" s="68">
        <f>IF(OR(M36="dnf",M36="dns",M36="dnc",M36="dsq",M36="bfd",M36="ocs",M36="raf",M36="dne"),74,M36)</f>
        <v>16</v>
      </c>
      <c r="O36" s="68">
        <v>33</v>
      </c>
      <c r="P36" s="68">
        <f t="shared" si="10"/>
        <v>33</v>
      </c>
      <c r="Q36" s="68">
        <v>14</v>
      </c>
      <c r="R36" s="68">
        <f>IF(OR(Q36="dnf",Q36="dns",Q36="dnc",Q36="dsq",Q36="bfd",Q36="ocs",Q36="raf",Q36="dne"),74,Q36)</f>
        <v>14</v>
      </c>
      <c r="S36" s="68" t="s">
        <v>291</v>
      </c>
      <c r="T36" s="68">
        <f>IF(OR(S36="dnf",S36="dns",S36="dnc",S36="dsq",S36="bfd",S36="ocs",S36="raf",S36="dne"),74,S36)</f>
        <v>74</v>
      </c>
      <c r="U36" s="68"/>
      <c r="V36" s="68">
        <f>IF(OR(U36="dnf",U36="dns",U36="dnc",U36="dsq",U36="bfd",U36="ocs",U36="raf",U36="dne"),74,U36)</f>
        <v>0</v>
      </c>
      <c r="W36" s="68"/>
      <c r="X36" s="68">
        <f>IF(OR(W36="dnf",W36="dns",W36="dnc",W36="dsq",W36="bfd",W36="ocs",W36="raf",W36="dne"),74,W36)</f>
        <v>0</v>
      </c>
      <c r="Y36" s="68"/>
      <c r="Z36" s="68">
        <f t="shared" si="12"/>
        <v>74</v>
      </c>
      <c r="AA36" s="68">
        <f t="shared" si="11"/>
        <v>205</v>
      </c>
      <c r="AB36" s="69"/>
    </row>
    <row r="37" spans="1:28" s="70" customFormat="1" ht="12.75">
      <c r="A37" s="63">
        <v>32</v>
      </c>
      <c r="B37" s="66" t="s">
        <v>214</v>
      </c>
      <c r="C37" s="66">
        <v>31</v>
      </c>
      <c r="D37" s="67" t="s">
        <v>292</v>
      </c>
      <c r="E37" s="68">
        <v>11</v>
      </c>
      <c r="F37" s="68">
        <f aca="true" t="shared" si="13" ref="F37:F70">IF(OR(E37="dnf",E37="dns",E37="dnc",E37="dsq",E37="bfd",E37="ocs",E37="raf",E37="dne"),57,E37)</f>
        <v>11</v>
      </c>
      <c r="G37" s="68">
        <v>22</v>
      </c>
      <c r="H37" s="68">
        <f aca="true" t="shared" si="14" ref="H37:H70">IF(OR(G37="dnf",G37="dns",G37="dnc",G37="dsq",G37="bfd",G37="ocs",G37="raf",G37="dne"),57,G37)</f>
        <v>22</v>
      </c>
      <c r="I37" s="68">
        <v>14</v>
      </c>
      <c r="J37" s="68">
        <f aca="true" t="shared" si="15" ref="J37:J70">IF(OR(I37="dnf",I37="dns",I37="dnc",I37="dsq",I37="bfd",I37="ocs",I37="raf",I37="dne"),57,I37)</f>
        <v>14</v>
      </c>
      <c r="K37" s="68">
        <v>38</v>
      </c>
      <c r="L37" s="68">
        <f aca="true" t="shared" si="16" ref="L37:L70">IF(OR(K37="dnf",K37="dns",K37="dnc",K37="dsq",K37="bfd",K37="ocs",K37="raf",K37="dne"),57,K37)</f>
        <v>38</v>
      </c>
      <c r="M37" s="68">
        <v>61</v>
      </c>
      <c r="N37" s="68">
        <f aca="true" t="shared" si="17" ref="N37:N70">IF(OR(M37="dnf",M37="dns",M37="dnc",M37="dsq",M37="bfd",M37="ocs",M37="raf",M37="dne"),57,M37)</f>
        <v>61</v>
      </c>
      <c r="O37" s="68">
        <v>44</v>
      </c>
      <c r="P37" s="68">
        <f t="shared" si="10"/>
        <v>44</v>
      </c>
      <c r="Q37" s="68">
        <v>28</v>
      </c>
      <c r="R37" s="68">
        <f aca="true" t="shared" si="18" ref="R37:R62">IF(OR(Q37="dnf",Q37="dns",Q37="dnc",Q37="dsq",Q37="bfd",Q37="ocs",Q37="raf",Q37="dne"),57,Q37)</f>
        <v>28</v>
      </c>
      <c r="S37" s="68">
        <v>50</v>
      </c>
      <c r="T37" s="68">
        <f aca="true" t="shared" si="19" ref="T37:T70">IF(OR(S37="dnf",S37="dns",S37="dnc",S37="dsq",S37="bfd",S37="ocs",S37="raf",S37="dne"),57,S37)</f>
        <v>50</v>
      </c>
      <c r="U37" s="68"/>
      <c r="V37" s="68">
        <f aca="true" t="shared" si="20" ref="V37:V70">IF(OR(U37="dnf",U37="dns",U37="dnc",U37="dsq",U37="bfd",U37="ocs",U37="raf",U37="dne"),57,U37)</f>
        <v>0</v>
      </c>
      <c r="W37" s="68"/>
      <c r="X37" s="68">
        <f aca="true" t="shared" si="21" ref="X37:X70">IF(OR(W37="dnf",W37="dns",W37="dnc",W37="dsq",W37="bfd",W37="ocs",W37="raf",W37="dne"),57,W37)</f>
        <v>0</v>
      </c>
      <c r="Y37" s="68"/>
      <c r="Z37" s="68">
        <f t="shared" si="12"/>
        <v>61</v>
      </c>
      <c r="AA37" s="68">
        <f t="shared" si="11"/>
        <v>207</v>
      </c>
      <c r="AB37" s="69"/>
    </row>
    <row r="38" spans="1:28" s="70" customFormat="1" ht="12.75">
      <c r="A38" s="63">
        <v>33</v>
      </c>
      <c r="B38" s="66" t="s">
        <v>30</v>
      </c>
      <c r="C38" s="66">
        <v>23</v>
      </c>
      <c r="D38" s="67" t="s">
        <v>293</v>
      </c>
      <c r="E38" s="68">
        <v>47</v>
      </c>
      <c r="F38" s="68">
        <f t="shared" si="13"/>
        <v>47</v>
      </c>
      <c r="G38" s="68">
        <v>53</v>
      </c>
      <c r="H38" s="68">
        <f t="shared" si="14"/>
        <v>53</v>
      </c>
      <c r="I38" s="68">
        <v>16</v>
      </c>
      <c r="J38" s="68">
        <f t="shared" si="15"/>
        <v>16</v>
      </c>
      <c r="K38" s="68">
        <v>10</v>
      </c>
      <c r="L38" s="68">
        <f t="shared" si="16"/>
        <v>10</v>
      </c>
      <c r="M38" s="68">
        <v>47</v>
      </c>
      <c r="N38" s="68">
        <f t="shared" si="17"/>
        <v>47</v>
      </c>
      <c r="O38" s="68">
        <v>25</v>
      </c>
      <c r="P38" s="68">
        <f t="shared" si="10"/>
        <v>25</v>
      </c>
      <c r="Q38" s="68">
        <v>22</v>
      </c>
      <c r="R38" s="68">
        <f t="shared" si="18"/>
        <v>22</v>
      </c>
      <c r="S38" s="68">
        <v>45</v>
      </c>
      <c r="T38" s="68">
        <f t="shared" si="19"/>
        <v>45</v>
      </c>
      <c r="U38" s="68"/>
      <c r="V38" s="68">
        <f t="shared" si="20"/>
        <v>0</v>
      </c>
      <c r="W38" s="68"/>
      <c r="X38" s="68">
        <f t="shared" si="21"/>
        <v>0</v>
      </c>
      <c r="Y38" s="68"/>
      <c r="Z38" s="68">
        <f t="shared" si="12"/>
        <v>53</v>
      </c>
      <c r="AA38" s="68">
        <f t="shared" si="11"/>
        <v>212</v>
      </c>
      <c r="AB38" s="69"/>
    </row>
    <row r="39" spans="1:28" s="70" customFormat="1" ht="12.75">
      <c r="A39" s="63">
        <v>34</v>
      </c>
      <c r="B39" s="66" t="s">
        <v>26</v>
      </c>
      <c r="C39" s="66">
        <v>3</v>
      </c>
      <c r="D39" s="67" t="s">
        <v>294</v>
      </c>
      <c r="E39" s="68" t="s">
        <v>64</v>
      </c>
      <c r="F39" s="68">
        <f t="shared" si="13"/>
        <v>57</v>
      </c>
      <c r="G39" s="68">
        <v>5</v>
      </c>
      <c r="H39" s="68">
        <f t="shared" si="14"/>
        <v>5</v>
      </c>
      <c r="I39" s="68" t="s">
        <v>33</v>
      </c>
      <c r="J39" s="68">
        <f t="shared" si="15"/>
        <v>57</v>
      </c>
      <c r="K39" s="68">
        <v>28</v>
      </c>
      <c r="L39" s="68">
        <f t="shared" si="16"/>
        <v>28</v>
      </c>
      <c r="M39" s="68">
        <v>29</v>
      </c>
      <c r="N39" s="68">
        <f t="shared" si="17"/>
        <v>29</v>
      </c>
      <c r="O39" s="68">
        <v>23</v>
      </c>
      <c r="P39" s="68">
        <f aca="true" t="shared" si="22" ref="P39:P70">IF(OR(O39="dnf",O39="dns",O39="dnc",O39="dsq",O39="bfd",O39="ocs",O39="raf",O39="dne"),57,O39)</f>
        <v>23</v>
      </c>
      <c r="Q39" s="68">
        <v>35</v>
      </c>
      <c r="R39" s="68">
        <f t="shared" si="18"/>
        <v>35</v>
      </c>
      <c r="S39" s="68">
        <v>21</v>
      </c>
      <c r="T39" s="68">
        <f t="shared" si="19"/>
        <v>21</v>
      </c>
      <c r="U39" s="68"/>
      <c r="V39" s="68">
        <f t="shared" si="20"/>
        <v>0</v>
      </c>
      <c r="W39" s="68"/>
      <c r="X39" s="68">
        <f t="shared" si="21"/>
        <v>0</v>
      </c>
      <c r="Y39" s="68"/>
      <c r="Z39" s="68">
        <f t="shared" si="12"/>
        <v>57</v>
      </c>
      <c r="AA39" s="68">
        <f t="shared" si="11"/>
        <v>198</v>
      </c>
      <c r="AB39" s="69"/>
    </row>
    <row r="40" spans="1:28" s="70" customFormat="1" ht="12.75">
      <c r="A40" s="63">
        <v>35</v>
      </c>
      <c r="B40" s="66" t="s">
        <v>214</v>
      </c>
      <c r="C40" s="66">
        <v>77</v>
      </c>
      <c r="D40" s="67" t="s">
        <v>295</v>
      </c>
      <c r="E40" s="68">
        <v>8</v>
      </c>
      <c r="F40" s="68">
        <f t="shared" si="13"/>
        <v>8</v>
      </c>
      <c r="G40" s="68">
        <v>7</v>
      </c>
      <c r="H40" s="68">
        <f t="shared" si="14"/>
        <v>7</v>
      </c>
      <c r="I40" s="68">
        <v>29</v>
      </c>
      <c r="J40" s="68">
        <f t="shared" si="15"/>
        <v>29</v>
      </c>
      <c r="K40" s="68">
        <v>48</v>
      </c>
      <c r="L40" s="68">
        <f t="shared" si="16"/>
        <v>48</v>
      </c>
      <c r="M40" s="68">
        <v>42</v>
      </c>
      <c r="N40" s="68">
        <f t="shared" si="17"/>
        <v>42</v>
      </c>
      <c r="O40" s="68">
        <v>50</v>
      </c>
      <c r="P40" s="68">
        <f t="shared" si="22"/>
        <v>50</v>
      </c>
      <c r="Q40" s="68">
        <v>46</v>
      </c>
      <c r="R40" s="68">
        <f t="shared" si="18"/>
        <v>46</v>
      </c>
      <c r="S40" s="68">
        <v>42</v>
      </c>
      <c r="T40" s="68">
        <f t="shared" si="19"/>
        <v>42</v>
      </c>
      <c r="U40" s="68"/>
      <c r="V40" s="68">
        <f t="shared" si="20"/>
        <v>0</v>
      </c>
      <c r="W40" s="68"/>
      <c r="X40" s="68">
        <f t="shared" si="21"/>
        <v>0</v>
      </c>
      <c r="Y40" s="68"/>
      <c r="Z40" s="68">
        <f aca="true" t="shared" si="23" ref="Z40:Z78">MAX(F40,H40,J40,L40,N40,P40,R40,T40,V40,X40,Y40)</f>
        <v>50</v>
      </c>
      <c r="AA40" s="68">
        <f t="shared" si="11"/>
        <v>222</v>
      </c>
      <c r="AB40" s="69"/>
    </row>
    <row r="41" spans="1:28" s="70" customFormat="1" ht="12.75">
      <c r="A41" s="63">
        <v>36</v>
      </c>
      <c r="B41" s="66" t="s">
        <v>23</v>
      </c>
      <c r="C41" s="66">
        <v>31</v>
      </c>
      <c r="D41" s="67" t="s">
        <v>296</v>
      </c>
      <c r="E41" s="68">
        <v>25</v>
      </c>
      <c r="F41" s="68">
        <f t="shared" si="13"/>
        <v>25</v>
      </c>
      <c r="G41" s="68">
        <v>15</v>
      </c>
      <c r="H41" s="68">
        <f t="shared" si="14"/>
        <v>15</v>
      </c>
      <c r="I41" s="68">
        <v>22</v>
      </c>
      <c r="J41" s="68">
        <f t="shared" si="15"/>
        <v>22</v>
      </c>
      <c r="K41" s="68">
        <v>44</v>
      </c>
      <c r="L41" s="68">
        <f t="shared" si="16"/>
        <v>44</v>
      </c>
      <c r="M41" s="68">
        <v>49</v>
      </c>
      <c r="N41" s="68">
        <f t="shared" si="17"/>
        <v>49</v>
      </c>
      <c r="O41" s="68">
        <v>46</v>
      </c>
      <c r="P41" s="68">
        <f t="shared" si="22"/>
        <v>46</v>
      </c>
      <c r="Q41" s="68">
        <v>38</v>
      </c>
      <c r="R41" s="68">
        <f t="shared" si="18"/>
        <v>38</v>
      </c>
      <c r="S41" s="68">
        <v>35</v>
      </c>
      <c r="T41" s="68">
        <f t="shared" si="19"/>
        <v>35</v>
      </c>
      <c r="U41" s="68"/>
      <c r="V41" s="68">
        <f t="shared" si="20"/>
        <v>0</v>
      </c>
      <c r="W41" s="68"/>
      <c r="X41" s="68">
        <f t="shared" si="21"/>
        <v>0</v>
      </c>
      <c r="Y41" s="68"/>
      <c r="Z41" s="68">
        <f t="shared" si="23"/>
        <v>49</v>
      </c>
      <c r="AA41" s="68">
        <f t="shared" si="11"/>
        <v>225</v>
      </c>
      <c r="AB41" s="69"/>
    </row>
    <row r="42" spans="1:28" s="70" customFormat="1" ht="12.75">
      <c r="A42" s="63">
        <v>37</v>
      </c>
      <c r="B42" s="66" t="s">
        <v>30</v>
      </c>
      <c r="C42" s="66">
        <v>88</v>
      </c>
      <c r="D42" s="67" t="s">
        <v>297</v>
      </c>
      <c r="E42" s="68">
        <v>28</v>
      </c>
      <c r="F42" s="68">
        <f t="shared" si="13"/>
        <v>28</v>
      </c>
      <c r="G42" s="68">
        <v>46</v>
      </c>
      <c r="H42" s="68">
        <f t="shared" si="14"/>
        <v>46</v>
      </c>
      <c r="I42" s="68">
        <v>55</v>
      </c>
      <c r="J42" s="68">
        <f t="shared" si="15"/>
        <v>55</v>
      </c>
      <c r="K42" s="68">
        <v>7</v>
      </c>
      <c r="L42" s="68">
        <f t="shared" si="16"/>
        <v>7</v>
      </c>
      <c r="M42" s="68">
        <v>27</v>
      </c>
      <c r="N42" s="68">
        <f t="shared" si="17"/>
        <v>27</v>
      </c>
      <c r="O42" s="68">
        <v>30</v>
      </c>
      <c r="P42" s="68">
        <f t="shared" si="22"/>
        <v>30</v>
      </c>
      <c r="Q42" s="68" t="s">
        <v>269</v>
      </c>
      <c r="R42" s="68">
        <f t="shared" si="18"/>
        <v>57</v>
      </c>
      <c r="S42" s="68">
        <v>39</v>
      </c>
      <c r="T42" s="68">
        <f t="shared" si="19"/>
        <v>39</v>
      </c>
      <c r="U42" s="68"/>
      <c r="V42" s="68">
        <f t="shared" si="20"/>
        <v>0</v>
      </c>
      <c r="W42" s="68"/>
      <c r="X42" s="68">
        <f t="shared" si="21"/>
        <v>0</v>
      </c>
      <c r="Y42" s="68"/>
      <c r="Z42" s="68">
        <f t="shared" si="23"/>
        <v>57</v>
      </c>
      <c r="AA42" s="68">
        <f t="shared" si="11"/>
        <v>232</v>
      </c>
      <c r="AB42" s="69"/>
    </row>
    <row r="43" spans="1:28" s="70" customFormat="1" ht="12.75">
      <c r="A43" s="63">
        <v>38</v>
      </c>
      <c r="B43" s="66" t="s">
        <v>30</v>
      </c>
      <c r="C43" s="66">
        <v>116</v>
      </c>
      <c r="D43" s="67" t="s">
        <v>298</v>
      </c>
      <c r="E43" s="68">
        <v>27</v>
      </c>
      <c r="F43" s="68">
        <f t="shared" si="13"/>
        <v>27</v>
      </c>
      <c r="G43" s="68">
        <v>48</v>
      </c>
      <c r="H43" s="68">
        <f t="shared" si="14"/>
        <v>48</v>
      </c>
      <c r="I43" s="68">
        <v>38</v>
      </c>
      <c r="J43" s="68">
        <f t="shared" si="15"/>
        <v>38</v>
      </c>
      <c r="K43" s="68">
        <v>18</v>
      </c>
      <c r="L43" s="68">
        <f t="shared" si="16"/>
        <v>18</v>
      </c>
      <c r="M43" s="68">
        <v>21</v>
      </c>
      <c r="N43" s="68">
        <f t="shared" si="17"/>
        <v>21</v>
      </c>
      <c r="O43" s="68">
        <v>41</v>
      </c>
      <c r="P43" s="68">
        <f t="shared" si="22"/>
        <v>41</v>
      </c>
      <c r="Q43" s="68" t="s">
        <v>269</v>
      </c>
      <c r="R43" s="68">
        <f t="shared" si="18"/>
        <v>57</v>
      </c>
      <c r="S43" s="68">
        <v>41</v>
      </c>
      <c r="T43" s="68">
        <f t="shared" si="19"/>
        <v>41</v>
      </c>
      <c r="U43" s="68"/>
      <c r="V43" s="68">
        <f t="shared" si="20"/>
        <v>0</v>
      </c>
      <c r="W43" s="68"/>
      <c r="X43" s="68">
        <f t="shared" si="21"/>
        <v>0</v>
      </c>
      <c r="Y43" s="68"/>
      <c r="Z43" s="68">
        <f t="shared" si="23"/>
        <v>57</v>
      </c>
      <c r="AA43" s="68">
        <f t="shared" si="11"/>
        <v>234</v>
      </c>
      <c r="AB43" s="69"/>
    </row>
    <row r="44" spans="1:28" s="70" customFormat="1" ht="12.75">
      <c r="A44" s="63">
        <v>39</v>
      </c>
      <c r="B44" s="66" t="s">
        <v>49</v>
      </c>
      <c r="C44" s="66">
        <v>88</v>
      </c>
      <c r="D44" s="67" t="s">
        <v>299</v>
      </c>
      <c r="E44" s="68">
        <v>29</v>
      </c>
      <c r="F44" s="68">
        <f t="shared" si="13"/>
        <v>29</v>
      </c>
      <c r="G44" s="68">
        <v>62</v>
      </c>
      <c r="H44" s="68">
        <f t="shared" si="14"/>
        <v>62</v>
      </c>
      <c r="I44" s="68">
        <v>36</v>
      </c>
      <c r="J44" s="68">
        <f t="shared" si="15"/>
        <v>36</v>
      </c>
      <c r="K44" s="68" t="s">
        <v>291</v>
      </c>
      <c r="L44" s="68">
        <f t="shared" si="16"/>
        <v>57</v>
      </c>
      <c r="M44" s="68">
        <v>13</v>
      </c>
      <c r="N44" s="68">
        <f t="shared" si="17"/>
        <v>13</v>
      </c>
      <c r="O44" s="68">
        <v>34</v>
      </c>
      <c r="P44" s="68">
        <f t="shared" si="22"/>
        <v>34</v>
      </c>
      <c r="Q44" s="68">
        <v>27</v>
      </c>
      <c r="R44" s="68">
        <f t="shared" si="18"/>
        <v>27</v>
      </c>
      <c r="S44" s="68">
        <v>34</v>
      </c>
      <c r="T44" s="68">
        <f t="shared" si="19"/>
        <v>34</v>
      </c>
      <c r="U44" s="68"/>
      <c r="V44" s="68">
        <f t="shared" si="20"/>
        <v>0</v>
      </c>
      <c r="W44" s="68"/>
      <c r="X44" s="68">
        <f t="shared" si="21"/>
        <v>0</v>
      </c>
      <c r="Y44" s="69"/>
      <c r="Z44" s="68">
        <f t="shared" si="23"/>
        <v>62</v>
      </c>
      <c r="AA44" s="68">
        <f t="shared" si="11"/>
        <v>230</v>
      </c>
      <c r="AB44" s="69"/>
    </row>
    <row r="45" spans="1:28" s="70" customFormat="1" ht="12.75">
      <c r="A45" s="63">
        <v>40</v>
      </c>
      <c r="B45" s="66" t="s">
        <v>30</v>
      </c>
      <c r="C45" s="66">
        <v>2</v>
      </c>
      <c r="D45" s="67" t="s">
        <v>300</v>
      </c>
      <c r="E45" s="68">
        <v>46</v>
      </c>
      <c r="F45" s="68">
        <f t="shared" si="13"/>
        <v>46</v>
      </c>
      <c r="G45" s="68">
        <v>66</v>
      </c>
      <c r="H45" s="68">
        <f t="shared" si="14"/>
        <v>66</v>
      </c>
      <c r="I45" s="68">
        <v>35</v>
      </c>
      <c r="J45" s="68">
        <f t="shared" si="15"/>
        <v>35</v>
      </c>
      <c r="K45" s="68">
        <v>24</v>
      </c>
      <c r="L45" s="68">
        <f t="shared" si="16"/>
        <v>24</v>
      </c>
      <c r="M45" s="68">
        <v>56</v>
      </c>
      <c r="N45" s="68">
        <f t="shared" si="17"/>
        <v>56</v>
      </c>
      <c r="O45" s="68">
        <v>29</v>
      </c>
      <c r="P45" s="68">
        <f t="shared" si="22"/>
        <v>29</v>
      </c>
      <c r="Q45" s="68">
        <v>33</v>
      </c>
      <c r="R45" s="68">
        <f t="shared" si="18"/>
        <v>33</v>
      </c>
      <c r="S45" s="68">
        <v>19</v>
      </c>
      <c r="T45" s="68">
        <f t="shared" si="19"/>
        <v>19</v>
      </c>
      <c r="U45" s="68"/>
      <c r="V45" s="68">
        <f t="shared" si="20"/>
        <v>0</v>
      </c>
      <c r="W45" s="68"/>
      <c r="X45" s="68">
        <f t="shared" si="21"/>
        <v>0</v>
      </c>
      <c r="Y45" s="68"/>
      <c r="Z45" s="68">
        <f t="shared" si="23"/>
        <v>66</v>
      </c>
      <c r="AA45" s="68">
        <f t="shared" si="11"/>
        <v>242</v>
      </c>
      <c r="AB45" s="69"/>
    </row>
    <row r="46" spans="1:28" s="70" customFormat="1" ht="12.75">
      <c r="A46" s="63">
        <v>41</v>
      </c>
      <c r="B46" s="66" t="s">
        <v>49</v>
      </c>
      <c r="C46" s="66">
        <v>84</v>
      </c>
      <c r="D46" s="67" t="s">
        <v>301</v>
      </c>
      <c r="E46" s="68">
        <v>21</v>
      </c>
      <c r="F46" s="68">
        <f t="shared" si="13"/>
        <v>21</v>
      </c>
      <c r="G46" s="68">
        <v>29</v>
      </c>
      <c r="H46" s="68">
        <f t="shared" si="14"/>
        <v>29</v>
      </c>
      <c r="I46" s="68">
        <v>18</v>
      </c>
      <c r="J46" s="68">
        <f t="shared" si="15"/>
        <v>18</v>
      </c>
      <c r="K46" s="68">
        <v>21</v>
      </c>
      <c r="L46" s="68">
        <f t="shared" si="16"/>
        <v>21</v>
      </c>
      <c r="M46" s="68">
        <v>54</v>
      </c>
      <c r="N46" s="68">
        <f t="shared" si="17"/>
        <v>54</v>
      </c>
      <c r="O46" s="68" t="s">
        <v>29</v>
      </c>
      <c r="P46" s="68">
        <f t="shared" si="22"/>
        <v>57</v>
      </c>
      <c r="Q46" s="68" t="s">
        <v>269</v>
      </c>
      <c r="R46" s="68">
        <f t="shared" si="18"/>
        <v>57</v>
      </c>
      <c r="S46" s="68">
        <v>28</v>
      </c>
      <c r="T46" s="68">
        <f t="shared" si="19"/>
        <v>28</v>
      </c>
      <c r="U46" s="68"/>
      <c r="V46" s="68">
        <f t="shared" si="20"/>
        <v>0</v>
      </c>
      <c r="W46" s="68"/>
      <c r="X46" s="68">
        <f t="shared" si="21"/>
        <v>0</v>
      </c>
      <c r="Y46" s="69"/>
      <c r="Z46" s="68">
        <f t="shared" si="23"/>
        <v>57</v>
      </c>
      <c r="AA46" s="68">
        <f t="shared" si="11"/>
        <v>228</v>
      </c>
      <c r="AB46" s="69"/>
    </row>
    <row r="47" spans="1:28" s="70" customFormat="1" ht="12.75">
      <c r="A47" s="63">
        <v>42</v>
      </c>
      <c r="B47" s="66" t="s">
        <v>302</v>
      </c>
      <c r="C47" s="66">
        <v>201</v>
      </c>
      <c r="D47" s="67" t="s">
        <v>303</v>
      </c>
      <c r="E47" s="68">
        <v>35</v>
      </c>
      <c r="F47" s="68">
        <f t="shared" si="13"/>
        <v>35</v>
      </c>
      <c r="G47" s="68">
        <v>33</v>
      </c>
      <c r="H47" s="68">
        <f t="shared" si="14"/>
        <v>33</v>
      </c>
      <c r="I47" s="68">
        <v>45</v>
      </c>
      <c r="J47" s="68">
        <f t="shared" si="15"/>
        <v>45</v>
      </c>
      <c r="K47" s="68">
        <v>45</v>
      </c>
      <c r="L47" s="68">
        <f t="shared" si="16"/>
        <v>45</v>
      </c>
      <c r="M47" s="68">
        <v>19</v>
      </c>
      <c r="N47" s="68">
        <f t="shared" si="17"/>
        <v>19</v>
      </c>
      <c r="O47" s="68">
        <v>31</v>
      </c>
      <c r="P47" s="68">
        <f t="shared" si="22"/>
        <v>31</v>
      </c>
      <c r="Q47" s="68">
        <v>41</v>
      </c>
      <c r="R47" s="68">
        <f t="shared" si="18"/>
        <v>41</v>
      </c>
      <c r="S47" s="68">
        <v>47</v>
      </c>
      <c r="T47" s="68">
        <f t="shared" si="19"/>
        <v>47</v>
      </c>
      <c r="U47" s="68"/>
      <c r="V47" s="68">
        <f t="shared" si="20"/>
        <v>0</v>
      </c>
      <c r="W47" s="68"/>
      <c r="X47" s="68">
        <f t="shared" si="21"/>
        <v>0</v>
      </c>
      <c r="Y47" s="68"/>
      <c r="Z47" s="68">
        <f t="shared" si="23"/>
        <v>47</v>
      </c>
      <c r="AA47" s="68">
        <f t="shared" si="11"/>
        <v>249</v>
      </c>
      <c r="AB47" s="69"/>
    </row>
    <row r="48" spans="1:28" s="70" customFormat="1" ht="12.75">
      <c r="A48" s="63">
        <v>43</v>
      </c>
      <c r="B48" s="66" t="s">
        <v>131</v>
      </c>
      <c r="C48" s="66">
        <v>116</v>
      </c>
      <c r="D48" s="67" t="s">
        <v>304</v>
      </c>
      <c r="E48" s="68">
        <v>40</v>
      </c>
      <c r="F48" s="68">
        <f t="shared" si="13"/>
        <v>40</v>
      </c>
      <c r="G48" s="68">
        <v>20</v>
      </c>
      <c r="H48" s="68">
        <f t="shared" si="14"/>
        <v>20</v>
      </c>
      <c r="I48" s="68">
        <v>46</v>
      </c>
      <c r="J48" s="68">
        <f t="shared" si="15"/>
        <v>46</v>
      </c>
      <c r="K48" s="68">
        <v>50</v>
      </c>
      <c r="L48" s="68">
        <f t="shared" si="16"/>
        <v>50</v>
      </c>
      <c r="M48" s="68">
        <v>34</v>
      </c>
      <c r="N48" s="68">
        <f t="shared" si="17"/>
        <v>34</v>
      </c>
      <c r="O48" s="68">
        <v>45</v>
      </c>
      <c r="P48" s="68">
        <f t="shared" si="22"/>
        <v>45</v>
      </c>
      <c r="Q48" s="68">
        <v>32</v>
      </c>
      <c r="R48" s="68">
        <f t="shared" si="18"/>
        <v>32</v>
      </c>
      <c r="S48" s="68">
        <v>33</v>
      </c>
      <c r="T48" s="68">
        <f t="shared" si="19"/>
        <v>33</v>
      </c>
      <c r="U48" s="68"/>
      <c r="V48" s="68">
        <f t="shared" si="20"/>
        <v>0</v>
      </c>
      <c r="W48" s="68"/>
      <c r="X48" s="68">
        <f t="shared" si="21"/>
        <v>0</v>
      </c>
      <c r="Y48" s="68"/>
      <c r="Z48" s="68">
        <f t="shared" si="23"/>
        <v>50</v>
      </c>
      <c r="AA48" s="68">
        <f t="shared" si="11"/>
        <v>250</v>
      </c>
      <c r="AB48" s="69"/>
    </row>
    <row r="49" spans="1:28" s="70" customFormat="1" ht="12.75">
      <c r="A49" s="63">
        <v>44</v>
      </c>
      <c r="B49" s="66" t="s">
        <v>49</v>
      </c>
      <c r="C49" s="66">
        <v>172</v>
      </c>
      <c r="D49" s="67" t="s">
        <v>305</v>
      </c>
      <c r="E49" s="68">
        <v>52</v>
      </c>
      <c r="F49" s="68">
        <f t="shared" si="13"/>
        <v>52</v>
      </c>
      <c r="G49" s="68">
        <v>18</v>
      </c>
      <c r="H49" s="68">
        <f t="shared" si="14"/>
        <v>18</v>
      </c>
      <c r="I49" s="68">
        <v>37</v>
      </c>
      <c r="J49" s="68">
        <f t="shared" si="15"/>
        <v>37</v>
      </c>
      <c r="K49" s="68">
        <v>29</v>
      </c>
      <c r="L49" s="68">
        <f t="shared" si="16"/>
        <v>29</v>
      </c>
      <c r="M49" s="68">
        <v>46</v>
      </c>
      <c r="N49" s="68">
        <f t="shared" si="17"/>
        <v>46</v>
      </c>
      <c r="O49" s="68">
        <v>43</v>
      </c>
      <c r="P49" s="68">
        <f t="shared" si="22"/>
        <v>43</v>
      </c>
      <c r="Q49" s="68">
        <v>36</v>
      </c>
      <c r="R49" s="68">
        <f t="shared" si="18"/>
        <v>36</v>
      </c>
      <c r="S49" s="68">
        <v>46</v>
      </c>
      <c r="T49" s="68">
        <f t="shared" si="19"/>
        <v>46</v>
      </c>
      <c r="U49" s="68"/>
      <c r="V49" s="68">
        <f t="shared" si="20"/>
        <v>0</v>
      </c>
      <c r="W49" s="68"/>
      <c r="X49" s="68">
        <f t="shared" si="21"/>
        <v>0</v>
      </c>
      <c r="Y49" s="69"/>
      <c r="Z49" s="68">
        <f t="shared" si="23"/>
        <v>52</v>
      </c>
      <c r="AA49" s="68">
        <f t="shared" si="11"/>
        <v>255</v>
      </c>
      <c r="AB49" s="69"/>
    </row>
    <row r="50" spans="1:28" s="70" customFormat="1" ht="12.75">
      <c r="A50" s="63">
        <v>45</v>
      </c>
      <c r="B50" s="66" t="s">
        <v>43</v>
      </c>
      <c r="C50" s="66">
        <v>404</v>
      </c>
      <c r="D50" s="67" t="s">
        <v>306</v>
      </c>
      <c r="E50" s="68">
        <v>50</v>
      </c>
      <c r="F50" s="68">
        <f t="shared" si="13"/>
        <v>50</v>
      </c>
      <c r="G50" s="68">
        <v>41</v>
      </c>
      <c r="H50" s="68">
        <f t="shared" si="14"/>
        <v>41</v>
      </c>
      <c r="I50" s="68">
        <v>48</v>
      </c>
      <c r="J50" s="68">
        <f t="shared" si="15"/>
        <v>48</v>
      </c>
      <c r="K50" s="68">
        <v>39</v>
      </c>
      <c r="L50" s="68">
        <f t="shared" si="16"/>
        <v>39</v>
      </c>
      <c r="M50" s="68">
        <v>31</v>
      </c>
      <c r="N50" s="68">
        <f t="shared" si="17"/>
        <v>31</v>
      </c>
      <c r="O50" s="68">
        <v>32</v>
      </c>
      <c r="P50" s="68">
        <f t="shared" si="22"/>
        <v>32</v>
      </c>
      <c r="Q50" s="68">
        <v>37</v>
      </c>
      <c r="R50" s="68">
        <f t="shared" si="18"/>
        <v>37</v>
      </c>
      <c r="S50" s="68">
        <v>30</v>
      </c>
      <c r="T50" s="68">
        <f t="shared" si="19"/>
        <v>30</v>
      </c>
      <c r="U50" s="68"/>
      <c r="V50" s="68">
        <f t="shared" si="20"/>
        <v>0</v>
      </c>
      <c r="W50" s="68"/>
      <c r="X50" s="68">
        <f t="shared" si="21"/>
        <v>0</v>
      </c>
      <c r="Y50" s="68"/>
      <c r="Z50" s="68">
        <f t="shared" si="23"/>
        <v>50</v>
      </c>
      <c r="AA50" s="68">
        <f t="shared" si="11"/>
        <v>258</v>
      </c>
      <c r="AB50" s="69"/>
    </row>
    <row r="51" spans="1:28" s="70" customFormat="1" ht="12.75">
      <c r="A51" s="63">
        <v>46</v>
      </c>
      <c r="B51" s="66" t="s">
        <v>150</v>
      </c>
      <c r="C51" s="66">
        <v>16</v>
      </c>
      <c r="D51" s="67" t="s">
        <v>307</v>
      </c>
      <c r="E51" s="68">
        <v>45</v>
      </c>
      <c r="F51" s="68">
        <f t="shared" si="13"/>
        <v>45</v>
      </c>
      <c r="G51" s="68">
        <v>67</v>
      </c>
      <c r="H51" s="68">
        <f t="shared" si="14"/>
        <v>67</v>
      </c>
      <c r="I51" s="68">
        <v>32</v>
      </c>
      <c r="J51" s="68">
        <f t="shared" si="15"/>
        <v>32</v>
      </c>
      <c r="K51" s="68">
        <v>34</v>
      </c>
      <c r="L51" s="68">
        <f t="shared" si="16"/>
        <v>34</v>
      </c>
      <c r="M51" s="68">
        <v>18</v>
      </c>
      <c r="N51" s="68">
        <f t="shared" si="17"/>
        <v>18</v>
      </c>
      <c r="O51" s="68">
        <v>38</v>
      </c>
      <c r="P51" s="68">
        <f t="shared" si="22"/>
        <v>38</v>
      </c>
      <c r="Q51" s="68">
        <v>49</v>
      </c>
      <c r="R51" s="68">
        <f t="shared" si="18"/>
        <v>49</v>
      </c>
      <c r="S51" s="68">
        <v>43</v>
      </c>
      <c r="T51" s="68">
        <f t="shared" si="19"/>
        <v>43</v>
      </c>
      <c r="U51" s="68"/>
      <c r="V51" s="68">
        <f t="shared" si="20"/>
        <v>0</v>
      </c>
      <c r="W51" s="68"/>
      <c r="X51" s="68">
        <f t="shared" si="21"/>
        <v>0</v>
      </c>
      <c r="Y51" s="68"/>
      <c r="Z51" s="68">
        <f t="shared" si="23"/>
        <v>67</v>
      </c>
      <c r="AA51" s="68">
        <f t="shared" si="11"/>
        <v>259</v>
      </c>
      <c r="AB51" s="69"/>
    </row>
    <row r="52" spans="1:28" s="70" customFormat="1" ht="12.75">
      <c r="A52" s="63">
        <v>47</v>
      </c>
      <c r="B52" s="66" t="s">
        <v>131</v>
      </c>
      <c r="C52" s="66">
        <v>101</v>
      </c>
      <c r="D52" s="67" t="s">
        <v>308</v>
      </c>
      <c r="E52" s="68">
        <v>19</v>
      </c>
      <c r="F52" s="68">
        <f t="shared" si="13"/>
        <v>19</v>
      </c>
      <c r="G52" s="68">
        <v>37</v>
      </c>
      <c r="H52" s="68">
        <f t="shared" si="14"/>
        <v>37</v>
      </c>
      <c r="I52" s="68" t="s">
        <v>291</v>
      </c>
      <c r="J52" s="68">
        <f t="shared" si="15"/>
        <v>57</v>
      </c>
      <c r="K52" s="68">
        <v>46</v>
      </c>
      <c r="L52" s="68">
        <f t="shared" si="16"/>
        <v>46</v>
      </c>
      <c r="M52" s="68">
        <v>28</v>
      </c>
      <c r="N52" s="68">
        <f t="shared" si="17"/>
        <v>28</v>
      </c>
      <c r="O52" s="68" t="s">
        <v>291</v>
      </c>
      <c r="P52" s="68">
        <f t="shared" si="22"/>
        <v>57</v>
      </c>
      <c r="Q52" s="68">
        <v>26</v>
      </c>
      <c r="R52" s="68">
        <f t="shared" si="18"/>
        <v>26</v>
      </c>
      <c r="S52" s="68">
        <v>51</v>
      </c>
      <c r="T52" s="68">
        <f t="shared" si="19"/>
        <v>51</v>
      </c>
      <c r="U52" s="68"/>
      <c r="V52" s="68">
        <f t="shared" si="20"/>
        <v>0</v>
      </c>
      <c r="W52" s="68"/>
      <c r="X52" s="68">
        <f t="shared" si="21"/>
        <v>0</v>
      </c>
      <c r="Y52" s="68"/>
      <c r="Z52" s="68">
        <f t="shared" si="23"/>
        <v>57</v>
      </c>
      <c r="AA52" s="68">
        <f t="shared" si="11"/>
        <v>264</v>
      </c>
      <c r="AB52" s="69"/>
    </row>
    <row r="53" spans="1:28" s="70" customFormat="1" ht="12.75">
      <c r="A53" s="63">
        <v>48</v>
      </c>
      <c r="B53" s="66" t="s">
        <v>43</v>
      </c>
      <c r="C53" s="66">
        <v>510</v>
      </c>
      <c r="D53" s="67" t="s">
        <v>309</v>
      </c>
      <c r="E53" s="68">
        <v>60</v>
      </c>
      <c r="F53" s="68">
        <f t="shared" si="13"/>
        <v>60</v>
      </c>
      <c r="G53" s="68">
        <v>54</v>
      </c>
      <c r="H53" s="68">
        <f t="shared" si="14"/>
        <v>54</v>
      </c>
      <c r="I53" s="68">
        <v>39</v>
      </c>
      <c r="J53" s="68">
        <f t="shared" si="15"/>
        <v>39</v>
      </c>
      <c r="K53" s="68">
        <v>26</v>
      </c>
      <c r="L53" s="68">
        <f t="shared" si="16"/>
        <v>26</v>
      </c>
      <c r="M53" s="68">
        <v>51</v>
      </c>
      <c r="N53" s="68">
        <f t="shared" si="17"/>
        <v>51</v>
      </c>
      <c r="O53" s="68">
        <v>42</v>
      </c>
      <c r="P53" s="68">
        <f t="shared" si="22"/>
        <v>42</v>
      </c>
      <c r="Q53" s="68">
        <v>47</v>
      </c>
      <c r="R53" s="68">
        <f t="shared" si="18"/>
        <v>47</v>
      </c>
      <c r="S53" s="68">
        <v>32</v>
      </c>
      <c r="T53" s="68">
        <f t="shared" si="19"/>
        <v>32</v>
      </c>
      <c r="U53" s="68"/>
      <c r="V53" s="68">
        <f t="shared" si="20"/>
        <v>0</v>
      </c>
      <c r="W53" s="68"/>
      <c r="X53" s="68">
        <f t="shared" si="21"/>
        <v>0</v>
      </c>
      <c r="Y53" s="68"/>
      <c r="Z53" s="68">
        <f t="shared" si="23"/>
        <v>60</v>
      </c>
      <c r="AA53" s="68">
        <f t="shared" si="11"/>
        <v>291</v>
      </c>
      <c r="AB53" s="69"/>
    </row>
    <row r="54" spans="1:28" s="70" customFormat="1" ht="12.75">
      <c r="A54" s="63">
        <v>49</v>
      </c>
      <c r="B54" s="66" t="s">
        <v>49</v>
      </c>
      <c r="C54" s="66">
        <v>120</v>
      </c>
      <c r="D54" s="67" t="s">
        <v>310</v>
      </c>
      <c r="E54" s="68">
        <v>41</v>
      </c>
      <c r="F54" s="68">
        <f t="shared" si="13"/>
        <v>41</v>
      </c>
      <c r="G54" s="68">
        <v>57</v>
      </c>
      <c r="H54" s="68">
        <f t="shared" si="14"/>
        <v>57</v>
      </c>
      <c r="I54" s="68">
        <v>50</v>
      </c>
      <c r="J54" s="68">
        <f t="shared" si="15"/>
        <v>50</v>
      </c>
      <c r="K54" s="68">
        <v>56</v>
      </c>
      <c r="L54" s="68">
        <f t="shared" si="16"/>
        <v>56</v>
      </c>
      <c r="M54" s="68">
        <v>53</v>
      </c>
      <c r="N54" s="68">
        <f t="shared" si="17"/>
        <v>53</v>
      </c>
      <c r="O54" s="68">
        <v>39</v>
      </c>
      <c r="P54" s="68">
        <f t="shared" si="22"/>
        <v>39</v>
      </c>
      <c r="Q54" s="68">
        <v>43</v>
      </c>
      <c r="R54" s="68">
        <f t="shared" si="18"/>
        <v>43</v>
      </c>
      <c r="S54" s="68">
        <v>27</v>
      </c>
      <c r="T54" s="68">
        <f t="shared" si="19"/>
        <v>27</v>
      </c>
      <c r="U54" s="68"/>
      <c r="V54" s="68">
        <f t="shared" si="20"/>
        <v>0</v>
      </c>
      <c r="W54" s="68"/>
      <c r="X54" s="68">
        <f t="shared" si="21"/>
        <v>0</v>
      </c>
      <c r="Y54" s="69"/>
      <c r="Z54" s="68">
        <f t="shared" si="23"/>
        <v>57</v>
      </c>
      <c r="AA54" s="68">
        <f t="shared" si="11"/>
        <v>309</v>
      </c>
      <c r="AB54" s="69"/>
    </row>
    <row r="55" spans="1:28" s="70" customFormat="1" ht="12.75">
      <c r="A55" s="63">
        <v>50</v>
      </c>
      <c r="B55" s="66" t="s">
        <v>49</v>
      </c>
      <c r="C55" s="66">
        <v>834</v>
      </c>
      <c r="D55" s="67" t="s">
        <v>311</v>
      </c>
      <c r="E55" s="68">
        <v>37</v>
      </c>
      <c r="F55" s="68">
        <f t="shared" si="13"/>
        <v>37</v>
      </c>
      <c r="G55" s="68">
        <v>64</v>
      </c>
      <c r="H55" s="68">
        <f t="shared" si="14"/>
        <v>64</v>
      </c>
      <c r="I55" s="68">
        <v>56</v>
      </c>
      <c r="J55" s="68">
        <f t="shared" si="15"/>
        <v>56</v>
      </c>
      <c r="K55" s="68">
        <v>51</v>
      </c>
      <c r="L55" s="68">
        <f t="shared" si="16"/>
        <v>51</v>
      </c>
      <c r="M55" s="68">
        <v>43</v>
      </c>
      <c r="N55" s="68">
        <f t="shared" si="17"/>
        <v>43</v>
      </c>
      <c r="O55" s="68">
        <v>48</v>
      </c>
      <c r="P55" s="68">
        <f t="shared" si="22"/>
        <v>48</v>
      </c>
      <c r="Q55" s="68">
        <v>40</v>
      </c>
      <c r="R55" s="68">
        <f t="shared" si="18"/>
        <v>40</v>
      </c>
      <c r="S55" s="68">
        <v>36</v>
      </c>
      <c r="T55" s="68">
        <f t="shared" si="19"/>
        <v>36</v>
      </c>
      <c r="U55" s="68"/>
      <c r="V55" s="68">
        <f t="shared" si="20"/>
        <v>0</v>
      </c>
      <c r="W55" s="68"/>
      <c r="X55" s="68">
        <f t="shared" si="21"/>
        <v>0</v>
      </c>
      <c r="Y55" s="69"/>
      <c r="Z55" s="68">
        <f t="shared" si="23"/>
        <v>64</v>
      </c>
      <c r="AA55" s="68">
        <f t="shared" si="11"/>
        <v>311</v>
      </c>
      <c r="AB55" s="69"/>
    </row>
    <row r="56" spans="1:28" s="70" customFormat="1" ht="12.75">
      <c r="A56" s="63">
        <v>51</v>
      </c>
      <c r="B56" s="66" t="s">
        <v>49</v>
      </c>
      <c r="C56" s="66">
        <v>3</v>
      </c>
      <c r="D56" s="67" t="s">
        <v>312</v>
      </c>
      <c r="E56" s="68">
        <v>53</v>
      </c>
      <c r="F56" s="68">
        <f t="shared" si="13"/>
        <v>53</v>
      </c>
      <c r="G56" s="68">
        <v>47</v>
      </c>
      <c r="H56" s="68">
        <f t="shared" si="14"/>
        <v>47</v>
      </c>
      <c r="I56" s="68">
        <v>41</v>
      </c>
      <c r="J56" s="68">
        <f t="shared" si="15"/>
        <v>41</v>
      </c>
      <c r="K56" s="68">
        <v>43</v>
      </c>
      <c r="L56" s="68">
        <f t="shared" si="16"/>
        <v>43</v>
      </c>
      <c r="M56" s="68">
        <v>26</v>
      </c>
      <c r="N56" s="68">
        <f t="shared" si="17"/>
        <v>26</v>
      </c>
      <c r="O56" s="68">
        <v>63</v>
      </c>
      <c r="P56" s="68">
        <f t="shared" si="22"/>
        <v>63</v>
      </c>
      <c r="Q56" s="68" t="s">
        <v>269</v>
      </c>
      <c r="R56" s="68">
        <f t="shared" si="18"/>
        <v>57</v>
      </c>
      <c r="S56" s="68">
        <v>44</v>
      </c>
      <c r="T56" s="68">
        <f t="shared" si="19"/>
        <v>44</v>
      </c>
      <c r="U56" s="68"/>
      <c r="V56" s="68">
        <f t="shared" si="20"/>
        <v>0</v>
      </c>
      <c r="W56" s="68"/>
      <c r="X56" s="68">
        <f t="shared" si="21"/>
        <v>0</v>
      </c>
      <c r="Y56" s="69"/>
      <c r="Z56" s="68">
        <f t="shared" si="23"/>
        <v>63</v>
      </c>
      <c r="AA56" s="68">
        <f t="shared" si="11"/>
        <v>311</v>
      </c>
      <c r="AB56" s="69"/>
    </row>
    <row r="57" spans="1:28" s="70" customFormat="1" ht="12.75">
      <c r="A57" s="63">
        <v>52</v>
      </c>
      <c r="B57" s="66" t="s">
        <v>93</v>
      </c>
      <c r="C57" s="66">
        <v>15</v>
      </c>
      <c r="D57" s="67" t="s">
        <v>313</v>
      </c>
      <c r="E57" s="68">
        <v>63</v>
      </c>
      <c r="F57" s="68">
        <f t="shared" si="13"/>
        <v>63</v>
      </c>
      <c r="G57" s="68">
        <v>56</v>
      </c>
      <c r="H57" s="68">
        <f t="shared" si="14"/>
        <v>56</v>
      </c>
      <c r="I57" s="68">
        <v>49</v>
      </c>
      <c r="J57" s="68">
        <f t="shared" si="15"/>
        <v>49</v>
      </c>
      <c r="K57" s="68">
        <v>35</v>
      </c>
      <c r="L57" s="68">
        <f t="shared" si="16"/>
        <v>35</v>
      </c>
      <c r="M57" s="68">
        <v>55</v>
      </c>
      <c r="N57" s="68">
        <f t="shared" si="17"/>
        <v>55</v>
      </c>
      <c r="O57" s="68">
        <v>37</v>
      </c>
      <c r="P57" s="68">
        <f t="shared" si="22"/>
        <v>37</v>
      </c>
      <c r="Q57" s="68">
        <v>29</v>
      </c>
      <c r="R57" s="68">
        <f t="shared" si="18"/>
        <v>29</v>
      </c>
      <c r="S57" s="68">
        <v>56</v>
      </c>
      <c r="T57" s="68">
        <f t="shared" si="19"/>
        <v>56</v>
      </c>
      <c r="U57" s="68"/>
      <c r="V57" s="68">
        <f t="shared" si="20"/>
        <v>0</v>
      </c>
      <c r="W57" s="68"/>
      <c r="X57" s="68">
        <f t="shared" si="21"/>
        <v>0</v>
      </c>
      <c r="Y57" s="68"/>
      <c r="Z57" s="68">
        <f t="shared" si="23"/>
        <v>63</v>
      </c>
      <c r="AA57" s="68">
        <f t="shared" si="11"/>
        <v>317</v>
      </c>
      <c r="AB57" s="69"/>
    </row>
    <row r="58" spans="1:28" s="70" customFormat="1" ht="12.75">
      <c r="A58" s="63">
        <v>53</v>
      </c>
      <c r="B58" s="66" t="s">
        <v>83</v>
      </c>
      <c r="C58" s="66">
        <v>31</v>
      </c>
      <c r="D58" s="67" t="s">
        <v>314</v>
      </c>
      <c r="E58" s="68">
        <v>55</v>
      </c>
      <c r="F58" s="68">
        <f t="shared" si="13"/>
        <v>55</v>
      </c>
      <c r="G58" s="68">
        <v>51</v>
      </c>
      <c r="H58" s="68">
        <f t="shared" si="14"/>
        <v>51</v>
      </c>
      <c r="I58" s="68">
        <v>42</v>
      </c>
      <c r="J58" s="68">
        <f t="shared" si="15"/>
        <v>42</v>
      </c>
      <c r="K58" s="68">
        <v>49</v>
      </c>
      <c r="L58" s="68">
        <f t="shared" si="16"/>
        <v>49</v>
      </c>
      <c r="M58" s="68">
        <v>41</v>
      </c>
      <c r="N58" s="68">
        <f t="shared" si="17"/>
        <v>41</v>
      </c>
      <c r="O58" s="68" t="s">
        <v>291</v>
      </c>
      <c r="P58" s="68">
        <f t="shared" si="22"/>
        <v>57</v>
      </c>
      <c r="Q58" s="68">
        <v>23</v>
      </c>
      <c r="R58" s="68">
        <f t="shared" si="18"/>
        <v>23</v>
      </c>
      <c r="S58" s="68">
        <v>53</v>
      </c>
      <c r="T58" s="68">
        <f t="shared" si="19"/>
        <v>53</v>
      </c>
      <c r="U58" s="68"/>
      <c r="V58" s="68">
        <f t="shared" si="20"/>
        <v>0</v>
      </c>
      <c r="W58" s="68"/>
      <c r="X58" s="68">
        <f t="shared" si="21"/>
        <v>0</v>
      </c>
      <c r="Y58" s="68">
        <v>5</v>
      </c>
      <c r="Z58" s="68">
        <f t="shared" si="23"/>
        <v>57</v>
      </c>
      <c r="AA58" s="68">
        <f t="shared" si="11"/>
        <v>319</v>
      </c>
      <c r="AB58" s="69" t="s">
        <v>315</v>
      </c>
    </row>
    <row r="59" spans="1:28" s="70" customFormat="1" ht="12.75">
      <c r="A59" s="63">
        <v>54</v>
      </c>
      <c r="B59" s="66" t="s">
        <v>150</v>
      </c>
      <c r="C59" s="66">
        <v>52</v>
      </c>
      <c r="D59" s="67" t="s">
        <v>316</v>
      </c>
      <c r="E59" s="68">
        <v>36</v>
      </c>
      <c r="F59" s="68">
        <f t="shared" si="13"/>
        <v>36</v>
      </c>
      <c r="G59" s="68">
        <v>55</v>
      </c>
      <c r="H59" s="68">
        <f t="shared" si="14"/>
        <v>55</v>
      </c>
      <c r="I59" s="68">
        <v>52</v>
      </c>
      <c r="J59" s="68">
        <f t="shared" si="15"/>
        <v>52</v>
      </c>
      <c r="K59" s="68">
        <v>55</v>
      </c>
      <c r="L59" s="68">
        <f t="shared" si="16"/>
        <v>55</v>
      </c>
      <c r="M59" s="68">
        <v>40</v>
      </c>
      <c r="N59" s="68">
        <f t="shared" si="17"/>
        <v>40</v>
      </c>
      <c r="O59" s="68">
        <v>47</v>
      </c>
      <c r="P59" s="68">
        <f t="shared" si="22"/>
        <v>47</v>
      </c>
      <c r="Q59" s="68">
        <v>44</v>
      </c>
      <c r="R59" s="68">
        <f t="shared" si="18"/>
        <v>44</v>
      </c>
      <c r="S59" s="68">
        <v>52</v>
      </c>
      <c r="T59" s="68">
        <f t="shared" si="19"/>
        <v>52</v>
      </c>
      <c r="U59" s="68"/>
      <c r="V59" s="68">
        <f t="shared" si="20"/>
        <v>0</v>
      </c>
      <c r="W59" s="68"/>
      <c r="X59" s="68">
        <f t="shared" si="21"/>
        <v>0</v>
      </c>
      <c r="Y59" s="68"/>
      <c r="Z59" s="68">
        <f t="shared" si="23"/>
        <v>55</v>
      </c>
      <c r="AA59" s="68">
        <f t="shared" si="11"/>
        <v>326</v>
      </c>
      <c r="AB59" s="69"/>
    </row>
    <row r="60" spans="1:28" s="70" customFormat="1" ht="12.75">
      <c r="A60" s="63">
        <v>55</v>
      </c>
      <c r="B60" s="66" t="s">
        <v>43</v>
      </c>
      <c r="C60" s="66">
        <v>569</v>
      </c>
      <c r="D60" s="67" t="s">
        <v>317</v>
      </c>
      <c r="E60" s="68">
        <v>39</v>
      </c>
      <c r="F60" s="68">
        <f t="shared" si="13"/>
        <v>39</v>
      </c>
      <c r="G60" s="68">
        <v>45</v>
      </c>
      <c r="H60" s="68">
        <f t="shared" si="14"/>
        <v>45</v>
      </c>
      <c r="I60" s="68">
        <v>58</v>
      </c>
      <c r="J60" s="68">
        <f t="shared" si="15"/>
        <v>58</v>
      </c>
      <c r="K60" s="68">
        <v>54</v>
      </c>
      <c r="L60" s="68">
        <f t="shared" si="16"/>
        <v>54</v>
      </c>
      <c r="M60" s="68">
        <v>37</v>
      </c>
      <c r="N60" s="68">
        <f t="shared" si="17"/>
        <v>37</v>
      </c>
      <c r="O60" s="68">
        <v>60</v>
      </c>
      <c r="P60" s="68">
        <f t="shared" si="22"/>
        <v>60</v>
      </c>
      <c r="Q60" s="68">
        <v>45</v>
      </c>
      <c r="R60" s="68">
        <f t="shared" si="18"/>
        <v>45</v>
      </c>
      <c r="S60" s="68">
        <v>55</v>
      </c>
      <c r="T60" s="68">
        <f t="shared" si="19"/>
        <v>55</v>
      </c>
      <c r="U60" s="68"/>
      <c r="V60" s="68">
        <f t="shared" si="20"/>
        <v>0</v>
      </c>
      <c r="W60" s="68"/>
      <c r="X60" s="68">
        <f t="shared" si="21"/>
        <v>0</v>
      </c>
      <c r="Y60" s="68"/>
      <c r="Z60" s="68">
        <f t="shared" si="23"/>
        <v>60</v>
      </c>
      <c r="AA60" s="68">
        <f t="shared" si="11"/>
        <v>333</v>
      </c>
      <c r="AB60" s="69"/>
    </row>
    <row r="61" spans="1:28" s="70" customFormat="1" ht="12.75">
      <c r="A61" s="63">
        <v>56</v>
      </c>
      <c r="B61" s="66" t="s">
        <v>23</v>
      </c>
      <c r="C61" s="66">
        <v>45</v>
      </c>
      <c r="D61" s="67" t="s">
        <v>318</v>
      </c>
      <c r="E61" s="68">
        <v>54</v>
      </c>
      <c r="F61" s="68">
        <f t="shared" si="13"/>
        <v>54</v>
      </c>
      <c r="G61" s="68">
        <v>61</v>
      </c>
      <c r="H61" s="68">
        <f t="shared" si="14"/>
        <v>61</v>
      </c>
      <c r="I61" s="68">
        <v>54</v>
      </c>
      <c r="J61" s="68">
        <f t="shared" si="15"/>
        <v>54</v>
      </c>
      <c r="K61" s="68">
        <v>53</v>
      </c>
      <c r="L61" s="68">
        <f t="shared" si="16"/>
        <v>53</v>
      </c>
      <c r="M61" s="68">
        <v>44</v>
      </c>
      <c r="N61" s="68">
        <f t="shared" si="17"/>
        <v>44</v>
      </c>
      <c r="O61" s="68">
        <v>62</v>
      </c>
      <c r="P61" s="68">
        <f t="shared" si="22"/>
        <v>62</v>
      </c>
      <c r="Q61" s="68">
        <v>42</v>
      </c>
      <c r="R61" s="68">
        <f t="shared" si="18"/>
        <v>42</v>
      </c>
      <c r="S61" s="68">
        <v>31</v>
      </c>
      <c r="T61" s="68">
        <f t="shared" si="19"/>
        <v>31</v>
      </c>
      <c r="U61" s="68"/>
      <c r="V61" s="68">
        <f t="shared" si="20"/>
        <v>0</v>
      </c>
      <c r="W61" s="68"/>
      <c r="X61" s="68">
        <f t="shared" si="21"/>
        <v>0</v>
      </c>
      <c r="Y61" s="68"/>
      <c r="Z61" s="68">
        <f t="shared" si="23"/>
        <v>62</v>
      </c>
      <c r="AA61" s="68">
        <f t="shared" si="11"/>
        <v>339</v>
      </c>
      <c r="AB61" s="69"/>
    </row>
    <row r="62" spans="1:28" s="70" customFormat="1" ht="12.75">
      <c r="A62" s="63">
        <v>57</v>
      </c>
      <c r="B62" s="66" t="s">
        <v>23</v>
      </c>
      <c r="C62" s="66">
        <v>44</v>
      </c>
      <c r="D62" s="67" t="s">
        <v>319</v>
      </c>
      <c r="E62" s="68">
        <v>56</v>
      </c>
      <c r="F62" s="68">
        <f t="shared" si="13"/>
        <v>56</v>
      </c>
      <c r="G62" s="68">
        <v>36</v>
      </c>
      <c r="H62" s="68">
        <f t="shared" si="14"/>
        <v>36</v>
      </c>
      <c r="I62" s="68">
        <v>34</v>
      </c>
      <c r="J62" s="68">
        <f t="shared" si="15"/>
        <v>34</v>
      </c>
      <c r="K62" s="68">
        <v>62</v>
      </c>
      <c r="L62" s="68">
        <f t="shared" si="16"/>
        <v>62</v>
      </c>
      <c r="M62" s="68">
        <v>60</v>
      </c>
      <c r="N62" s="68">
        <f t="shared" si="17"/>
        <v>60</v>
      </c>
      <c r="O62" s="68">
        <v>59</v>
      </c>
      <c r="P62" s="68">
        <f t="shared" si="22"/>
        <v>59</v>
      </c>
      <c r="Q62" s="68">
        <v>52</v>
      </c>
      <c r="R62" s="68">
        <f t="shared" si="18"/>
        <v>52</v>
      </c>
      <c r="S62" s="68">
        <v>54</v>
      </c>
      <c r="T62" s="68">
        <f t="shared" si="19"/>
        <v>54</v>
      </c>
      <c r="U62" s="68"/>
      <c r="V62" s="68">
        <f t="shared" si="20"/>
        <v>0</v>
      </c>
      <c r="W62" s="68"/>
      <c r="X62" s="68">
        <f t="shared" si="21"/>
        <v>0</v>
      </c>
      <c r="Y62" s="68"/>
      <c r="Z62" s="68">
        <f t="shared" si="23"/>
        <v>62</v>
      </c>
      <c r="AA62" s="68">
        <f t="shared" si="11"/>
        <v>351</v>
      </c>
      <c r="AB62" s="69"/>
    </row>
    <row r="63" spans="1:28" s="70" customFormat="1" ht="12.75">
      <c r="A63" s="63">
        <v>58</v>
      </c>
      <c r="B63" s="66" t="s">
        <v>302</v>
      </c>
      <c r="C63" s="66">
        <v>202</v>
      </c>
      <c r="D63" s="67" t="s">
        <v>320</v>
      </c>
      <c r="E63" s="68">
        <v>57</v>
      </c>
      <c r="F63" s="68">
        <f t="shared" si="13"/>
        <v>57</v>
      </c>
      <c r="G63" s="68">
        <v>44</v>
      </c>
      <c r="H63" s="68">
        <f t="shared" si="14"/>
        <v>44</v>
      </c>
      <c r="I63" s="68">
        <v>47</v>
      </c>
      <c r="J63" s="68">
        <f t="shared" si="15"/>
        <v>47</v>
      </c>
      <c r="K63" s="68">
        <v>57</v>
      </c>
      <c r="L63" s="68">
        <f t="shared" si="16"/>
        <v>57</v>
      </c>
      <c r="M63" s="68">
        <v>45</v>
      </c>
      <c r="N63" s="68">
        <f t="shared" si="17"/>
        <v>45</v>
      </c>
      <c r="O63" s="68">
        <v>65</v>
      </c>
      <c r="P63" s="68">
        <f t="shared" si="22"/>
        <v>65</v>
      </c>
      <c r="Q63" s="68">
        <v>48</v>
      </c>
      <c r="R63" s="68">
        <f>IF(OR(Q63="dnf",Q63="dns",Q63="dnc",Q63="dsq",Q63="bfd",Q63="ocs",Q63="raf",Q63="dne"),74,Q63+22)</f>
        <v>70</v>
      </c>
      <c r="S63" s="68">
        <v>49</v>
      </c>
      <c r="T63" s="68">
        <f t="shared" si="19"/>
        <v>49</v>
      </c>
      <c r="U63" s="68"/>
      <c r="V63" s="68">
        <f t="shared" si="20"/>
        <v>0</v>
      </c>
      <c r="W63" s="68"/>
      <c r="X63" s="68">
        <f t="shared" si="21"/>
        <v>0</v>
      </c>
      <c r="Y63" s="68"/>
      <c r="Z63" s="68">
        <f t="shared" si="23"/>
        <v>70</v>
      </c>
      <c r="AA63" s="68">
        <f t="shared" si="11"/>
        <v>364</v>
      </c>
      <c r="AB63" s="69" t="s">
        <v>321</v>
      </c>
    </row>
    <row r="64" spans="1:28" s="70" customFormat="1" ht="12.75">
      <c r="A64" s="63">
        <v>59</v>
      </c>
      <c r="B64" s="66" t="s">
        <v>322</v>
      </c>
      <c r="C64" s="66">
        <v>99</v>
      </c>
      <c r="D64" s="67" t="s">
        <v>323</v>
      </c>
      <c r="E64" s="68">
        <v>59</v>
      </c>
      <c r="F64" s="68">
        <f t="shared" si="13"/>
        <v>59</v>
      </c>
      <c r="G64" s="68">
        <v>49</v>
      </c>
      <c r="H64" s="68">
        <f t="shared" si="14"/>
        <v>49</v>
      </c>
      <c r="I64" s="68">
        <v>53</v>
      </c>
      <c r="J64" s="68">
        <f t="shared" si="15"/>
        <v>53</v>
      </c>
      <c r="K64" s="68">
        <v>66</v>
      </c>
      <c r="L64" s="68">
        <f t="shared" si="16"/>
        <v>66</v>
      </c>
      <c r="M64" s="68">
        <v>50</v>
      </c>
      <c r="N64" s="68">
        <f t="shared" si="17"/>
        <v>50</v>
      </c>
      <c r="O64" s="68">
        <v>56</v>
      </c>
      <c r="P64" s="68">
        <f t="shared" si="22"/>
        <v>56</v>
      </c>
      <c r="Q64" s="68">
        <v>54</v>
      </c>
      <c r="R64" s="68">
        <f aca="true" t="shared" si="24" ref="R64:R70">IF(OR(Q64="dnf",Q64="dns",Q64="dnc",Q64="dsq",Q64="bfd",Q64="ocs",Q64="raf",Q64="dne"),57,Q64)</f>
        <v>54</v>
      </c>
      <c r="S64" s="68">
        <v>57</v>
      </c>
      <c r="T64" s="68">
        <f t="shared" si="19"/>
        <v>57</v>
      </c>
      <c r="U64" s="68"/>
      <c r="V64" s="68">
        <f t="shared" si="20"/>
        <v>0</v>
      </c>
      <c r="W64" s="68"/>
      <c r="X64" s="68">
        <f t="shared" si="21"/>
        <v>0</v>
      </c>
      <c r="Y64" s="68"/>
      <c r="Z64" s="68">
        <f t="shared" si="23"/>
        <v>66</v>
      </c>
      <c r="AA64" s="68">
        <f t="shared" si="11"/>
        <v>378</v>
      </c>
      <c r="AB64" s="69"/>
    </row>
    <row r="65" spans="1:28" s="70" customFormat="1" ht="12.75">
      <c r="A65" s="63">
        <v>60</v>
      </c>
      <c r="B65" s="66" t="s">
        <v>30</v>
      </c>
      <c r="C65" s="66">
        <v>280</v>
      </c>
      <c r="D65" s="67" t="s">
        <v>324</v>
      </c>
      <c r="E65" s="68">
        <v>49</v>
      </c>
      <c r="F65" s="68">
        <f t="shared" si="13"/>
        <v>49</v>
      </c>
      <c r="G65" s="68">
        <v>60</v>
      </c>
      <c r="H65" s="68">
        <f t="shared" si="14"/>
        <v>60</v>
      </c>
      <c r="I65" s="68">
        <v>59</v>
      </c>
      <c r="J65" s="68">
        <f t="shared" si="15"/>
        <v>59</v>
      </c>
      <c r="K65" s="68">
        <v>32</v>
      </c>
      <c r="L65" s="68">
        <f t="shared" si="16"/>
        <v>32</v>
      </c>
      <c r="M65" s="68">
        <v>63</v>
      </c>
      <c r="N65" s="68">
        <f t="shared" si="17"/>
        <v>63</v>
      </c>
      <c r="O65" s="68">
        <v>54</v>
      </c>
      <c r="P65" s="68">
        <f t="shared" si="22"/>
        <v>54</v>
      </c>
      <c r="Q65" s="68" t="s">
        <v>269</v>
      </c>
      <c r="R65" s="68">
        <f t="shared" si="24"/>
        <v>57</v>
      </c>
      <c r="S65" s="68">
        <v>64</v>
      </c>
      <c r="T65" s="68">
        <f t="shared" si="19"/>
        <v>64</v>
      </c>
      <c r="U65" s="68"/>
      <c r="V65" s="68">
        <f t="shared" si="20"/>
        <v>0</v>
      </c>
      <c r="W65" s="68"/>
      <c r="X65" s="68">
        <f t="shared" si="21"/>
        <v>0</v>
      </c>
      <c r="Y65" s="68"/>
      <c r="Z65" s="68">
        <f t="shared" si="23"/>
        <v>64</v>
      </c>
      <c r="AA65" s="68">
        <f t="shared" si="11"/>
        <v>374</v>
      </c>
      <c r="AB65" s="69"/>
    </row>
    <row r="66" spans="1:28" s="70" customFormat="1" ht="12.75">
      <c r="A66" s="63">
        <v>61</v>
      </c>
      <c r="B66" s="66" t="s">
        <v>23</v>
      </c>
      <c r="C66" s="66">
        <v>87</v>
      </c>
      <c r="D66" s="67" t="s">
        <v>325</v>
      </c>
      <c r="E66" s="68">
        <v>61</v>
      </c>
      <c r="F66" s="68">
        <f t="shared" si="13"/>
        <v>61</v>
      </c>
      <c r="G66" s="68">
        <v>59</v>
      </c>
      <c r="H66" s="68">
        <f t="shared" si="14"/>
        <v>59</v>
      </c>
      <c r="I66" s="68">
        <v>44</v>
      </c>
      <c r="J66" s="68">
        <f t="shared" si="15"/>
        <v>44</v>
      </c>
      <c r="K66" s="68">
        <v>58</v>
      </c>
      <c r="L66" s="68">
        <f t="shared" si="16"/>
        <v>58</v>
      </c>
      <c r="M66" s="68">
        <v>59</v>
      </c>
      <c r="N66" s="68">
        <f t="shared" si="17"/>
        <v>59</v>
      </c>
      <c r="O66" s="68">
        <v>53</v>
      </c>
      <c r="P66" s="68">
        <f t="shared" si="22"/>
        <v>53</v>
      </c>
      <c r="Q66" s="68">
        <v>57</v>
      </c>
      <c r="R66" s="68">
        <f t="shared" si="24"/>
        <v>57</v>
      </c>
      <c r="S66" s="68">
        <v>61</v>
      </c>
      <c r="T66" s="68">
        <f t="shared" si="19"/>
        <v>61</v>
      </c>
      <c r="U66" s="68"/>
      <c r="V66" s="68">
        <f t="shared" si="20"/>
        <v>0</v>
      </c>
      <c r="W66" s="68"/>
      <c r="X66" s="68">
        <f t="shared" si="21"/>
        <v>0</v>
      </c>
      <c r="Y66" s="68"/>
      <c r="Z66" s="68">
        <f t="shared" si="23"/>
        <v>61</v>
      </c>
      <c r="AA66" s="68">
        <f t="shared" si="11"/>
        <v>391</v>
      </c>
      <c r="AB66" s="69"/>
    </row>
    <row r="67" spans="1:28" s="70" customFormat="1" ht="12.75">
      <c r="A67" s="63">
        <v>62</v>
      </c>
      <c r="B67" s="66" t="s">
        <v>43</v>
      </c>
      <c r="C67" s="66">
        <v>614</v>
      </c>
      <c r="D67" s="67" t="s">
        <v>326</v>
      </c>
      <c r="E67" s="68">
        <v>58</v>
      </c>
      <c r="F67" s="68">
        <f t="shared" si="13"/>
        <v>58</v>
      </c>
      <c r="G67" s="68">
        <v>50</v>
      </c>
      <c r="H67" s="68">
        <f t="shared" si="14"/>
        <v>50</v>
      </c>
      <c r="I67" s="68">
        <v>62</v>
      </c>
      <c r="J67" s="68">
        <f t="shared" si="15"/>
        <v>62</v>
      </c>
      <c r="K67" s="68">
        <v>47</v>
      </c>
      <c r="L67" s="68">
        <f t="shared" si="16"/>
        <v>47</v>
      </c>
      <c r="M67" s="68">
        <v>65</v>
      </c>
      <c r="N67" s="68">
        <f t="shared" si="17"/>
        <v>65</v>
      </c>
      <c r="O67" s="68">
        <v>55</v>
      </c>
      <c r="P67" s="68">
        <f t="shared" si="22"/>
        <v>55</v>
      </c>
      <c r="Q67" s="68">
        <v>55</v>
      </c>
      <c r="R67" s="68">
        <f t="shared" si="24"/>
        <v>55</v>
      </c>
      <c r="S67" s="68">
        <v>62</v>
      </c>
      <c r="T67" s="68">
        <f t="shared" si="19"/>
        <v>62</v>
      </c>
      <c r="U67" s="68"/>
      <c r="V67" s="68">
        <f t="shared" si="20"/>
        <v>0</v>
      </c>
      <c r="W67" s="68"/>
      <c r="X67" s="68">
        <f t="shared" si="21"/>
        <v>0</v>
      </c>
      <c r="Y67" s="68">
        <v>5</v>
      </c>
      <c r="Z67" s="68">
        <f t="shared" si="23"/>
        <v>65</v>
      </c>
      <c r="AA67" s="68">
        <f t="shared" si="11"/>
        <v>394</v>
      </c>
      <c r="AB67" s="69" t="s">
        <v>315</v>
      </c>
    </row>
    <row r="68" spans="1:28" s="70" customFormat="1" ht="12.75">
      <c r="A68" s="63">
        <v>63</v>
      </c>
      <c r="B68" s="66" t="s">
        <v>227</v>
      </c>
      <c r="C68" s="66">
        <v>73</v>
      </c>
      <c r="D68" s="67" t="s">
        <v>327</v>
      </c>
      <c r="E68" s="68">
        <v>64</v>
      </c>
      <c r="F68" s="68">
        <f t="shared" si="13"/>
        <v>64</v>
      </c>
      <c r="G68" s="68">
        <v>65</v>
      </c>
      <c r="H68" s="68">
        <f t="shared" si="14"/>
        <v>65</v>
      </c>
      <c r="I68" s="68">
        <v>51</v>
      </c>
      <c r="J68" s="68">
        <f t="shared" si="15"/>
        <v>51</v>
      </c>
      <c r="K68" s="68">
        <v>64</v>
      </c>
      <c r="L68" s="68">
        <f t="shared" si="16"/>
        <v>64</v>
      </c>
      <c r="M68" s="68">
        <v>57</v>
      </c>
      <c r="N68" s="68">
        <f t="shared" si="17"/>
        <v>57</v>
      </c>
      <c r="O68" s="68">
        <v>58</v>
      </c>
      <c r="P68" s="68">
        <f t="shared" si="22"/>
        <v>58</v>
      </c>
      <c r="Q68" s="68">
        <v>50</v>
      </c>
      <c r="R68" s="68">
        <f t="shared" si="24"/>
        <v>50</v>
      </c>
      <c r="S68" s="68">
        <v>59</v>
      </c>
      <c r="T68" s="68">
        <f t="shared" si="19"/>
        <v>59</v>
      </c>
      <c r="U68" s="68"/>
      <c r="V68" s="68">
        <f t="shared" si="20"/>
        <v>0</v>
      </c>
      <c r="W68" s="68"/>
      <c r="X68" s="68">
        <f t="shared" si="21"/>
        <v>0</v>
      </c>
      <c r="Y68" s="69"/>
      <c r="Z68" s="68">
        <f t="shared" si="23"/>
        <v>65</v>
      </c>
      <c r="AA68" s="68">
        <f t="shared" si="11"/>
        <v>403</v>
      </c>
      <c r="AB68" s="69"/>
    </row>
    <row r="69" spans="1:28" s="70" customFormat="1" ht="12.75">
      <c r="A69" s="63">
        <v>64</v>
      </c>
      <c r="B69" s="66" t="s">
        <v>26</v>
      </c>
      <c r="C69" s="66">
        <v>947</v>
      </c>
      <c r="D69" s="67" t="s">
        <v>328</v>
      </c>
      <c r="E69" s="68">
        <v>66</v>
      </c>
      <c r="F69" s="68">
        <f t="shared" si="13"/>
        <v>66</v>
      </c>
      <c r="G69" s="68">
        <v>68</v>
      </c>
      <c r="H69" s="68">
        <f t="shared" si="14"/>
        <v>68</v>
      </c>
      <c r="I69" s="68">
        <v>65</v>
      </c>
      <c r="J69" s="68">
        <f t="shared" si="15"/>
        <v>65</v>
      </c>
      <c r="K69" s="68">
        <v>60</v>
      </c>
      <c r="L69" s="68">
        <f t="shared" si="16"/>
        <v>60</v>
      </c>
      <c r="M69" s="68">
        <v>64</v>
      </c>
      <c r="N69" s="68">
        <f t="shared" si="17"/>
        <v>64</v>
      </c>
      <c r="O69" s="68">
        <v>52</v>
      </c>
      <c r="P69" s="68">
        <f t="shared" si="22"/>
        <v>52</v>
      </c>
      <c r="Q69" s="68">
        <v>56</v>
      </c>
      <c r="R69" s="68">
        <f t="shared" si="24"/>
        <v>56</v>
      </c>
      <c r="S69" s="68">
        <v>60</v>
      </c>
      <c r="T69" s="68">
        <f t="shared" si="19"/>
        <v>60</v>
      </c>
      <c r="U69" s="68"/>
      <c r="V69" s="68">
        <f t="shared" si="20"/>
        <v>0</v>
      </c>
      <c r="W69" s="68"/>
      <c r="X69" s="68">
        <f t="shared" si="21"/>
        <v>0</v>
      </c>
      <c r="Y69" s="68"/>
      <c r="Z69" s="68">
        <f t="shared" si="23"/>
        <v>68</v>
      </c>
      <c r="AA69" s="68">
        <f t="shared" si="11"/>
        <v>423</v>
      </c>
      <c r="AB69" s="69"/>
    </row>
    <row r="70" spans="1:28" s="70" customFormat="1" ht="12.75">
      <c r="A70" s="63">
        <v>65</v>
      </c>
      <c r="B70" s="66" t="s">
        <v>43</v>
      </c>
      <c r="C70" s="66">
        <v>245</v>
      </c>
      <c r="D70" s="67" t="s">
        <v>329</v>
      </c>
      <c r="E70" s="68">
        <v>67</v>
      </c>
      <c r="F70" s="68">
        <f t="shared" si="13"/>
        <v>67</v>
      </c>
      <c r="G70" s="68">
        <v>58</v>
      </c>
      <c r="H70" s="68">
        <f t="shared" si="14"/>
        <v>58</v>
      </c>
      <c r="I70" s="68">
        <v>63</v>
      </c>
      <c r="J70" s="68">
        <f t="shared" si="15"/>
        <v>63</v>
      </c>
      <c r="K70" s="68">
        <v>61</v>
      </c>
      <c r="L70" s="68">
        <f t="shared" si="16"/>
        <v>61</v>
      </c>
      <c r="M70" s="68">
        <v>66</v>
      </c>
      <c r="N70" s="68">
        <f t="shared" si="17"/>
        <v>66</v>
      </c>
      <c r="O70" s="68">
        <v>51</v>
      </c>
      <c r="P70" s="68">
        <f t="shared" si="22"/>
        <v>51</v>
      </c>
      <c r="Q70" s="68" t="s">
        <v>64</v>
      </c>
      <c r="R70" s="68">
        <f t="shared" si="24"/>
        <v>57</v>
      </c>
      <c r="S70" s="68">
        <v>58</v>
      </c>
      <c r="T70" s="68">
        <f t="shared" si="19"/>
        <v>58</v>
      </c>
      <c r="U70" s="68"/>
      <c r="V70" s="68">
        <f t="shared" si="20"/>
        <v>0</v>
      </c>
      <c r="W70" s="68"/>
      <c r="X70" s="68">
        <f t="shared" si="21"/>
        <v>0</v>
      </c>
      <c r="Y70" s="68"/>
      <c r="Z70" s="68">
        <f t="shared" si="23"/>
        <v>67</v>
      </c>
      <c r="AA70" s="68">
        <f t="shared" si="11"/>
        <v>414</v>
      </c>
      <c r="AB70" s="69"/>
    </row>
    <row r="71" spans="1:28" s="70" customFormat="1" ht="12.75">
      <c r="A71" s="63">
        <v>66</v>
      </c>
      <c r="B71" s="66" t="s">
        <v>43</v>
      </c>
      <c r="C71" s="66">
        <v>328</v>
      </c>
      <c r="D71" s="67" t="s">
        <v>330</v>
      </c>
      <c r="E71" s="68">
        <v>62</v>
      </c>
      <c r="F71" s="68">
        <f aca="true" t="shared" si="25" ref="F71:F78">IF(OR(E71="dnf",E71="dns",E71="dnc",E71="dsq",E71="bfd",E71="ocs",E71="raf",E71="dne"),74,E71)</f>
        <v>62</v>
      </c>
      <c r="G71" s="68">
        <v>63</v>
      </c>
      <c r="H71" s="68">
        <f aca="true" t="shared" si="26" ref="H71:H78">IF(OR(G71="dnf",G71="dns",G71="dnc",G71="dsq",G71="bfd",G71="ocs",G71="raf",G71="dne"),74,G71)</f>
        <v>63</v>
      </c>
      <c r="I71" s="68">
        <v>60</v>
      </c>
      <c r="J71" s="68">
        <f aca="true" t="shared" si="27" ref="J71:J78">IF(OR(I71="dnf",I71="dns",I71="dnc",I71="dsq",I71="bfd",I71="ocs",I71="raf",I71="dne"),74,I71)</f>
        <v>60</v>
      </c>
      <c r="K71" s="68">
        <v>65</v>
      </c>
      <c r="L71" s="68">
        <f aca="true" t="shared" si="28" ref="L71:L78">IF(OR(K71="dnf",K71="dns",K71="dnc",K71="dsq",K71="bfd",K71="ocs",K71="raf",K71="dne"),74,K71)</f>
        <v>65</v>
      </c>
      <c r="M71" s="68">
        <v>67</v>
      </c>
      <c r="N71" s="68">
        <f aca="true" t="shared" si="29" ref="N71:N78">IF(OR(M71="dnf",M71="dns",M71="dnc",M71="dsq",M71="bfd",M71="ocs",M71="raf",M71="dne"),74,M71)</f>
        <v>67</v>
      </c>
      <c r="O71" s="68">
        <v>61</v>
      </c>
      <c r="P71" s="68">
        <f aca="true" t="shared" si="30" ref="P71:P78">IF(OR(O71="dnf",O71="dns",O71="dnc",O71="dsq",O71="bfd",O71="ocs",O71="raf",O71="dne"),74,O71)</f>
        <v>61</v>
      </c>
      <c r="Q71" s="68">
        <v>53</v>
      </c>
      <c r="R71" s="68">
        <f aca="true" t="shared" si="31" ref="R71:R78">IF(OR(Q71="dnf",Q71="dns",Q71="dnc",Q71="dsq",Q71="bfd",Q71="ocs",Q71="raf",Q71="dne"),74,Q71)</f>
        <v>53</v>
      </c>
      <c r="S71" s="68">
        <v>65</v>
      </c>
      <c r="T71" s="68">
        <f aca="true" t="shared" si="32" ref="T71:T78">IF(OR(S71="dnf",S71="dns",S71="dnc",S71="dsq",S71="bfd",S71="ocs",S71="raf",S71="dne"),74,S71)</f>
        <v>65</v>
      </c>
      <c r="U71" s="68"/>
      <c r="V71" s="68">
        <f aca="true" t="shared" si="33" ref="V71:V78">IF(OR(U71="dnf",U71="dns",U71="dnc",U71="dsq",U71="bfd",U71="ocs",U71="raf",U71="dne"),79,U71)</f>
        <v>0</v>
      </c>
      <c r="W71" s="68"/>
      <c r="X71" s="68">
        <f aca="true" t="shared" si="34" ref="X71:X78">IF(OR(W71="dnf",W71="dns",W71="dnc",W71="dsq",W71="bfd",W71="ocs",W71="raf",W71="dne"),79,W71)</f>
        <v>0</v>
      </c>
      <c r="Y71" s="68"/>
      <c r="Z71" s="68">
        <f t="shared" si="23"/>
        <v>67</v>
      </c>
      <c r="AA71" s="68">
        <f aca="true" t="shared" si="35" ref="AA71:AA78">SUM(T71,R71,P71,N71,L71,J71,H71,F71,Y71)-Z71</f>
        <v>429</v>
      </c>
      <c r="AB71" s="69"/>
    </row>
    <row r="72" spans="1:28" s="70" customFormat="1" ht="12.75">
      <c r="A72" s="63">
        <v>67</v>
      </c>
      <c r="B72" s="66" t="s">
        <v>26</v>
      </c>
      <c r="C72" s="66">
        <v>97</v>
      </c>
      <c r="D72" s="67" t="s">
        <v>331</v>
      </c>
      <c r="E72" s="68">
        <v>34</v>
      </c>
      <c r="F72" s="68">
        <f t="shared" si="25"/>
        <v>34</v>
      </c>
      <c r="G72" s="68">
        <v>31</v>
      </c>
      <c r="H72" s="68">
        <f t="shared" si="26"/>
        <v>31</v>
      </c>
      <c r="I72" s="68" t="s">
        <v>291</v>
      </c>
      <c r="J72" s="68">
        <f t="shared" si="27"/>
        <v>74</v>
      </c>
      <c r="K72" s="68" t="s">
        <v>291</v>
      </c>
      <c r="L72" s="68">
        <f t="shared" si="28"/>
        <v>74</v>
      </c>
      <c r="M72" s="68" t="s">
        <v>64</v>
      </c>
      <c r="N72" s="68">
        <f t="shared" si="29"/>
        <v>74</v>
      </c>
      <c r="O72" s="68" t="s">
        <v>291</v>
      </c>
      <c r="P72" s="68">
        <f t="shared" si="30"/>
        <v>74</v>
      </c>
      <c r="Q72" s="68" t="s">
        <v>291</v>
      </c>
      <c r="R72" s="68">
        <f t="shared" si="31"/>
        <v>74</v>
      </c>
      <c r="S72" s="68" t="s">
        <v>64</v>
      </c>
      <c r="T72" s="68">
        <f t="shared" si="32"/>
        <v>74</v>
      </c>
      <c r="U72" s="68"/>
      <c r="V72" s="68">
        <f t="shared" si="33"/>
        <v>0</v>
      </c>
      <c r="W72" s="68"/>
      <c r="X72" s="68">
        <f t="shared" si="34"/>
        <v>0</v>
      </c>
      <c r="Y72" s="68">
        <v>5</v>
      </c>
      <c r="Z72" s="68">
        <f t="shared" si="23"/>
        <v>74</v>
      </c>
      <c r="AA72" s="68">
        <f t="shared" si="35"/>
        <v>440</v>
      </c>
      <c r="AB72" s="69" t="s">
        <v>315</v>
      </c>
    </row>
    <row r="73" spans="1:28" s="70" customFormat="1" ht="12.75">
      <c r="A73" s="63">
        <v>68</v>
      </c>
      <c r="B73" s="66" t="s">
        <v>332</v>
      </c>
      <c r="C73" s="66">
        <v>2</v>
      </c>
      <c r="D73" s="67" t="s">
        <v>333</v>
      </c>
      <c r="E73" s="68">
        <v>70</v>
      </c>
      <c r="F73" s="68">
        <f t="shared" si="25"/>
        <v>70</v>
      </c>
      <c r="G73" s="68">
        <v>71</v>
      </c>
      <c r="H73" s="68">
        <f t="shared" si="26"/>
        <v>71</v>
      </c>
      <c r="I73" s="68">
        <v>64</v>
      </c>
      <c r="J73" s="68">
        <f t="shared" si="27"/>
        <v>64</v>
      </c>
      <c r="K73" s="68">
        <v>59</v>
      </c>
      <c r="L73" s="68">
        <f t="shared" si="28"/>
        <v>59</v>
      </c>
      <c r="M73" s="68">
        <v>62</v>
      </c>
      <c r="N73" s="68">
        <f t="shared" si="29"/>
        <v>62</v>
      </c>
      <c r="O73" s="68">
        <v>67</v>
      </c>
      <c r="P73" s="68">
        <f t="shared" si="30"/>
        <v>67</v>
      </c>
      <c r="Q73" s="68">
        <v>59</v>
      </c>
      <c r="R73" s="68">
        <f t="shared" si="31"/>
        <v>59</v>
      </c>
      <c r="S73" s="68">
        <v>63</v>
      </c>
      <c r="T73" s="68">
        <f t="shared" si="32"/>
        <v>63</v>
      </c>
      <c r="U73" s="68"/>
      <c r="V73" s="68">
        <f t="shared" si="33"/>
        <v>0</v>
      </c>
      <c r="W73" s="68"/>
      <c r="X73" s="68">
        <f t="shared" si="34"/>
        <v>0</v>
      </c>
      <c r="Y73" s="69"/>
      <c r="Z73" s="68">
        <f t="shared" si="23"/>
        <v>71</v>
      </c>
      <c r="AA73" s="68">
        <f t="shared" si="35"/>
        <v>444</v>
      </c>
      <c r="AB73" s="69"/>
    </row>
    <row r="74" spans="1:28" s="70" customFormat="1" ht="12.75">
      <c r="A74" s="63">
        <v>69</v>
      </c>
      <c r="B74" s="66" t="s">
        <v>43</v>
      </c>
      <c r="C74" s="66">
        <v>910</v>
      </c>
      <c r="D74" s="67" t="s">
        <v>334</v>
      </c>
      <c r="E74" s="68">
        <v>42</v>
      </c>
      <c r="F74" s="68">
        <f t="shared" si="25"/>
        <v>42</v>
      </c>
      <c r="G74" s="68">
        <v>52</v>
      </c>
      <c r="H74" s="68">
        <f t="shared" si="26"/>
        <v>52</v>
      </c>
      <c r="I74" s="68">
        <v>61</v>
      </c>
      <c r="J74" s="68">
        <f t="shared" si="27"/>
        <v>61</v>
      </c>
      <c r="K74" s="68" t="s">
        <v>291</v>
      </c>
      <c r="L74" s="68">
        <f t="shared" si="28"/>
        <v>74</v>
      </c>
      <c r="M74" s="68" t="s">
        <v>291</v>
      </c>
      <c r="N74" s="68">
        <f t="shared" si="29"/>
        <v>74</v>
      </c>
      <c r="O74" s="68" t="s">
        <v>291</v>
      </c>
      <c r="P74" s="68">
        <f t="shared" si="30"/>
        <v>74</v>
      </c>
      <c r="Q74" s="68" t="s">
        <v>291</v>
      </c>
      <c r="R74" s="68">
        <f t="shared" si="31"/>
        <v>74</v>
      </c>
      <c r="S74" s="68" t="s">
        <v>291</v>
      </c>
      <c r="T74" s="68">
        <f t="shared" si="32"/>
        <v>74</v>
      </c>
      <c r="U74" s="68"/>
      <c r="V74" s="68">
        <f t="shared" si="33"/>
        <v>0</v>
      </c>
      <c r="W74" s="68"/>
      <c r="X74" s="68">
        <f t="shared" si="34"/>
        <v>0</v>
      </c>
      <c r="Y74" s="68"/>
      <c r="Z74" s="68">
        <f t="shared" si="23"/>
        <v>74</v>
      </c>
      <c r="AA74" s="68">
        <f t="shared" si="35"/>
        <v>451</v>
      </c>
      <c r="AB74" s="69"/>
    </row>
    <row r="75" spans="1:28" s="70" customFormat="1" ht="12.75">
      <c r="A75" s="63">
        <v>70</v>
      </c>
      <c r="B75" s="66" t="s">
        <v>93</v>
      </c>
      <c r="C75" s="66">
        <v>72</v>
      </c>
      <c r="D75" s="67" t="s">
        <v>335</v>
      </c>
      <c r="E75" s="68">
        <v>68</v>
      </c>
      <c r="F75" s="68">
        <f t="shared" si="25"/>
        <v>68</v>
      </c>
      <c r="G75" s="68">
        <v>72</v>
      </c>
      <c r="H75" s="68">
        <f t="shared" si="26"/>
        <v>72</v>
      </c>
      <c r="I75" s="68">
        <v>66</v>
      </c>
      <c r="J75" s="68">
        <f t="shared" si="27"/>
        <v>66</v>
      </c>
      <c r="K75" s="68">
        <v>67</v>
      </c>
      <c r="L75" s="68">
        <f t="shared" si="28"/>
        <v>67</v>
      </c>
      <c r="M75" s="68">
        <v>68</v>
      </c>
      <c r="N75" s="68">
        <f t="shared" si="29"/>
        <v>68</v>
      </c>
      <c r="O75" s="68">
        <v>64</v>
      </c>
      <c r="P75" s="68">
        <f t="shared" si="30"/>
        <v>64</v>
      </c>
      <c r="Q75" s="68">
        <v>58</v>
      </c>
      <c r="R75" s="68">
        <f t="shared" si="31"/>
        <v>58</v>
      </c>
      <c r="S75" s="68">
        <v>66</v>
      </c>
      <c r="T75" s="68">
        <f t="shared" si="32"/>
        <v>66</v>
      </c>
      <c r="U75" s="68"/>
      <c r="V75" s="68">
        <f t="shared" si="33"/>
        <v>0</v>
      </c>
      <c r="W75" s="68"/>
      <c r="X75" s="68">
        <f t="shared" si="34"/>
        <v>0</v>
      </c>
      <c r="Y75" s="68"/>
      <c r="Z75" s="68">
        <f t="shared" si="23"/>
        <v>72</v>
      </c>
      <c r="AA75" s="68">
        <f t="shared" si="35"/>
        <v>457</v>
      </c>
      <c r="AB75" s="69"/>
    </row>
    <row r="76" spans="1:28" s="70" customFormat="1" ht="12.75">
      <c r="A76" s="63">
        <v>71</v>
      </c>
      <c r="B76" s="66" t="s">
        <v>83</v>
      </c>
      <c r="C76" s="66">
        <v>14</v>
      </c>
      <c r="D76" s="67" t="s">
        <v>336</v>
      </c>
      <c r="E76" s="68">
        <v>71</v>
      </c>
      <c r="F76" s="68">
        <f t="shared" si="25"/>
        <v>71</v>
      </c>
      <c r="G76" s="68">
        <v>70</v>
      </c>
      <c r="H76" s="68">
        <f t="shared" si="26"/>
        <v>70</v>
      </c>
      <c r="I76" s="68">
        <v>68</v>
      </c>
      <c r="J76" s="68">
        <f t="shared" si="27"/>
        <v>68</v>
      </c>
      <c r="K76" s="68" t="s">
        <v>64</v>
      </c>
      <c r="L76" s="68">
        <f t="shared" si="28"/>
        <v>74</v>
      </c>
      <c r="M76" s="68">
        <v>69</v>
      </c>
      <c r="N76" s="68">
        <f t="shared" si="29"/>
        <v>69</v>
      </c>
      <c r="O76" s="68">
        <v>68</v>
      </c>
      <c r="P76" s="68">
        <f t="shared" si="30"/>
        <v>68</v>
      </c>
      <c r="Q76" s="68">
        <v>60</v>
      </c>
      <c r="R76" s="68">
        <f t="shared" si="31"/>
        <v>60</v>
      </c>
      <c r="S76" s="68">
        <v>68</v>
      </c>
      <c r="T76" s="68">
        <f t="shared" si="32"/>
        <v>68</v>
      </c>
      <c r="U76" s="68"/>
      <c r="V76" s="68">
        <f t="shared" si="33"/>
        <v>0</v>
      </c>
      <c r="W76" s="68"/>
      <c r="X76" s="68">
        <f t="shared" si="34"/>
        <v>0</v>
      </c>
      <c r="Y76" s="68"/>
      <c r="Z76" s="68">
        <f t="shared" si="23"/>
        <v>74</v>
      </c>
      <c r="AA76" s="68">
        <f t="shared" si="35"/>
        <v>474</v>
      </c>
      <c r="AB76" s="69"/>
    </row>
    <row r="77" spans="1:28" s="70" customFormat="1" ht="12.75">
      <c r="A77" s="63">
        <v>72</v>
      </c>
      <c r="B77" s="66" t="s">
        <v>302</v>
      </c>
      <c r="C77" s="66">
        <v>209</v>
      </c>
      <c r="D77" s="67" t="s">
        <v>337</v>
      </c>
      <c r="E77" s="68" t="s">
        <v>291</v>
      </c>
      <c r="F77" s="68">
        <f t="shared" si="25"/>
        <v>74</v>
      </c>
      <c r="G77" s="68" t="s">
        <v>291</v>
      </c>
      <c r="H77" s="68">
        <f t="shared" si="26"/>
        <v>74</v>
      </c>
      <c r="I77" s="68" t="s">
        <v>291</v>
      </c>
      <c r="J77" s="68">
        <f t="shared" si="27"/>
        <v>74</v>
      </c>
      <c r="K77" s="68">
        <v>63</v>
      </c>
      <c r="L77" s="68">
        <f t="shared" si="28"/>
        <v>63</v>
      </c>
      <c r="M77" s="68">
        <v>58</v>
      </c>
      <c r="N77" s="68">
        <f t="shared" si="29"/>
        <v>58</v>
      </c>
      <c r="O77" s="68">
        <v>66</v>
      </c>
      <c r="P77" s="68">
        <f t="shared" si="30"/>
        <v>66</v>
      </c>
      <c r="Q77" s="68" t="s">
        <v>291</v>
      </c>
      <c r="R77" s="68">
        <f t="shared" si="31"/>
        <v>74</v>
      </c>
      <c r="S77" s="68" t="s">
        <v>291</v>
      </c>
      <c r="T77" s="68">
        <f t="shared" si="32"/>
        <v>74</v>
      </c>
      <c r="U77" s="68"/>
      <c r="V77" s="68">
        <f t="shared" si="33"/>
        <v>0</v>
      </c>
      <c r="W77" s="68"/>
      <c r="X77" s="68">
        <f t="shared" si="34"/>
        <v>0</v>
      </c>
      <c r="Y77" s="68"/>
      <c r="Z77" s="68">
        <f t="shared" si="23"/>
        <v>74</v>
      </c>
      <c r="AA77" s="68">
        <f t="shared" si="35"/>
        <v>483</v>
      </c>
      <c r="AB77" s="69"/>
    </row>
    <row r="78" spans="1:28" s="70" customFormat="1" ht="12.75">
      <c r="A78" s="63">
        <v>73</v>
      </c>
      <c r="B78" s="66" t="s">
        <v>83</v>
      </c>
      <c r="C78" s="66">
        <v>1</v>
      </c>
      <c r="D78" s="67" t="s">
        <v>338</v>
      </c>
      <c r="E78" s="68">
        <v>69</v>
      </c>
      <c r="F78" s="68">
        <f t="shared" si="25"/>
        <v>69</v>
      </c>
      <c r="G78" s="68">
        <v>69</v>
      </c>
      <c r="H78" s="68">
        <f t="shared" si="26"/>
        <v>69</v>
      </c>
      <c r="I78" s="68">
        <v>67</v>
      </c>
      <c r="J78" s="68">
        <f t="shared" si="27"/>
        <v>67</v>
      </c>
      <c r="K78" s="68" t="s">
        <v>291</v>
      </c>
      <c r="L78" s="68">
        <f t="shared" si="28"/>
        <v>74</v>
      </c>
      <c r="M78" s="68" t="s">
        <v>291</v>
      </c>
      <c r="N78" s="68">
        <f t="shared" si="29"/>
        <v>74</v>
      </c>
      <c r="O78" s="68" t="s">
        <v>291</v>
      </c>
      <c r="P78" s="68">
        <f t="shared" si="30"/>
        <v>74</v>
      </c>
      <c r="Q78" s="68" t="s">
        <v>291</v>
      </c>
      <c r="R78" s="68">
        <f t="shared" si="31"/>
        <v>74</v>
      </c>
      <c r="S78" s="68">
        <v>67</v>
      </c>
      <c r="T78" s="68">
        <f t="shared" si="32"/>
        <v>67</v>
      </c>
      <c r="U78" s="68"/>
      <c r="V78" s="68">
        <f t="shared" si="33"/>
        <v>0</v>
      </c>
      <c r="W78" s="68"/>
      <c r="X78" s="68">
        <f t="shared" si="34"/>
        <v>0</v>
      </c>
      <c r="Y78" s="68"/>
      <c r="Z78" s="68">
        <f t="shared" si="23"/>
        <v>74</v>
      </c>
      <c r="AA78" s="68">
        <f t="shared" si="35"/>
        <v>494</v>
      </c>
      <c r="AB78" s="69"/>
    </row>
  </sheetData>
  <mergeCells count="12">
    <mergeCell ref="U4:V4"/>
    <mergeCell ref="W4:X4"/>
    <mergeCell ref="M4:N4"/>
    <mergeCell ref="O4:P4"/>
    <mergeCell ref="A1:AA1"/>
    <mergeCell ref="A2:AA2"/>
    <mergeCell ref="E4:F4"/>
    <mergeCell ref="G4:H4"/>
    <mergeCell ref="I4:J4"/>
    <mergeCell ref="K4:L4"/>
    <mergeCell ref="Q4:R4"/>
    <mergeCell ref="S4:T4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4"/>
  <sheetViews>
    <sheetView workbookViewId="0" topLeftCell="E1">
      <selection activeCell="A1" sqref="A1:AA1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5.140625" style="0" customWidth="1"/>
    <col min="4" max="4" width="17.7109375" style="0" customWidth="1"/>
    <col min="5" max="5" width="4.28125" style="0" customWidth="1"/>
    <col min="6" max="6" width="4.7109375" style="0" customWidth="1"/>
    <col min="7" max="9" width="4.421875" style="0" customWidth="1"/>
    <col min="10" max="10" width="5.140625" style="0" customWidth="1"/>
    <col min="11" max="11" width="4.28125" style="0" customWidth="1"/>
    <col min="12" max="12" width="4.421875" style="0" customWidth="1"/>
    <col min="13" max="13" width="4.28125" style="0" customWidth="1"/>
    <col min="14" max="14" width="4.8515625" style="0" customWidth="1"/>
    <col min="15" max="15" width="4.28125" style="0" customWidth="1"/>
    <col min="16" max="16" width="4.421875" style="0" customWidth="1"/>
    <col min="17" max="17" width="4.28125" style="0" customWidth="1"/>
    <col min="18" max="18" width="5.00390625" style="0" customWidth="1"/>
    <col min="19" max="19" width="4.28125" style="0" customWidth="1"/>
    <col min="20" max="20" width="5.00390625" style="0" customWidth="1"/>
    <col min="21" max="24" width="11.28125" style="0" hidden="1" customWidth="1"/>
    <col min="25" max="25" width="7.00390625" style="0" customWidth="1"/>
    <col min="26" max="27" width="6.28125" style="0" customWidth="1"/>
    <col min="28" max="16384" width="11.00390625" style="0" customWidth="1"/>
  </cols>
  <sheetData>
    <row r="1" spans="1:28" s="21" customFormat="1" ht="18.75" customHeight="1">
      <c r="A1" s="73" t="s">
        <v>339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1"/>
    </row>
    <row r="2" spans="1:28" s="21" customFormat="1" ht="15">
      <c r="A2" s="77" t="s">
        <v>593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1"/>
    </row>
    <row r="3" s="1" customFormat="1" ht="12.75"/>
    <row r="4" spans="5:27" s="43" customFormat="1" ht="9.75">
      <c r="E4" s="79" t="s">
        <v>2</v>
      </c>
      <c r="F4" s="80"/>
      <c r="G4" s="79" t="s">
        <v>3</v>
      </c>
      <c r="H4" s="80"/>
      <c r="I4" s="79" t="s">
        <v>4</v>
      </c>
      <c r="J4" s="80"/>
      <c r="K4" s="79" t="s">
        <v>5</v>
      </c>
      <c r="L4" s="80"/>
      <c r="M4" s="79" t="s">
        <v>6</v>
      </c>
      <c r="N4" s="80"/>
      <c r="O4" s="79" t="s">
        <v>7</v>
      </c>
      <c r="P4" s="80"/>
      <c r="Q4" s="79" t="s">
        <v>8</v>
      </c>
      <c r="R4" s="80"/>
      <c r="S4" s="79" t="s">
        <v>9</v>
      </c>
      <c r="T4" s="80"/>
      <c r="U4" s="31" t="s">
        <v>10</v>
      </c>
      <c r="V4" s="31"/>
      <c r="W4" s="31" t="s">
        <v>11</v>
      </c>
      <c r="X4" s="31"/>
      <c r="Y4" s="44" t="s">
        <v>12</v>
      </c>
      <c r="Z4" s="44" t="s">
        <v>13</v>
      </c>
      <c r="AA4" s="44" t="s">
        <v>14</v>
      </c>
    </row>
    <row r="5" spans="2:27" s="43" customFormat="1" ht="12" customHeight="1">
      <c r="B5" s="45" t="s">
        <v>15</v>
      </c>
      <c r="C5" s="29" t="s">
        <v>16</v>
      </c>
      <c r="D5" s="31" t="s">
        <v>18</v>
      </c>
      <c r="E5" s="31" t="s">
        <v>19</v>
      </c>
      <c r="F5" s="31" t="s">
        <v>20</v>
      </c>
      <c r="G5" s="31" t="s">
        <v>19</v>
      </c>
      <c r="H5" s="31" t="s">
        <v>20</v>
      </c>
      <c r="I5" s="31" t="s">
        <v>19</v>
      </c>
      <c r="J5" s="31" t="s">
        <v>20</v>
      </c>
      <c r="K5" s="31" t="s">
        <v>19</v>
      </c>
      <c r="L5" s="31" t="s">
        <v>20</v>
      </c>
      <c r="M5" s="31" t="s">
        <v>19</v>
      </c>
      <c r="N5" s="31" t="s">
        <v>20</v>
      </c>
      <c r="O5" s="31" t="s">
        <v>19</v>
      </c>
      <c r="P5" s="31" t="s">
        <v>20</v>
      </c>
      <c r="Q5" s="31" t="s">
        <v>19</v>
      </c>
      <c r="R5" s="31" t="s">
        <v>20</v>
      </c>
      <c r="S5" s="31" t="s">
        <v>19</v>
      </c>
      <c r="T5" s="31" t="s">
        <v>20</v>
      </c>
      <c r="U5" s="31" t="s">
        <v>19</v>
      </c>
      <c r="V5" s="31" t="s">
        <v>20</v>
      </c>
      <c r="W5" s="31" t="s">
        <v>19</v>
      </c>
      <c r="X5" s="31" t="s">
        <v>20</v>
      </c>
      <c r="Y5" s="30" t="s">
        <v>21</v>
      </c>
      <c r="Z5" s="30" t="s">
        <v>20</v>
      </c>
      <c r="AA5" s="30" t="s">
        <v>22</v>
      </c>
    </row>
    <row r="6" spans="1:27" s="1" customFormat="1" ht="12.75">
      <c r="A6" s="1">
        <v>1</v>
      </c>
      <c r="B6" s="46" t="s">
        <v>340</v>
      </c>
      <c r="C6" s="47">
        <v>46</v>
      </c>
      <c r="D6" s="48" t="s">
        <v>341</v>
      </c>
      <c r="E6" s="4">
        <v>2</v>
      </c>
      <c r="F6" s="4">
        <f aca="true" t="shared" si="0" ref="F6:F34">IF(OR(E6="dnf",E6="dns",E6="dnc",E6="dsq",E6="bfd",E6="ocs",E6="raf",E6="dne"),30,E6)</f>
        <v>2</v>
      </c>
      <c r="G6" s="4">
        <v>1</v>
      </c>
      <c r="H6" s="4">
        <f aca="true" t="shared" si="1" ref="H6:H34">IF(OR(G6="dnf",G6="dns",G6="dnc",G6="dsq",G6="bfd",G6="ocs",G6="raf",G6="dne"),30,G6)</f>
        <v>1</v>
      </c>
      <c r="I6" s="4">
        <v>1</v>
      </c>
      <c r="J6" s="4">
        <f aca="true" t="shared" si="2" ref="J6:J34">IF(OR(I6="dnf",I6="dns",I6="dnc",I6="dsq",I6="bfd",I6="ocs",I6="raf",I6="dne"),30,I6)</f>
        <v>1</v>
      </c>
      <c r="K6" s="4">
        <v>2</v>
      </c>
      <c r="L6" s="4">
        <f aca="true" t="shared" si="3" ref="L6:L34">IF(OR(K6="dnf",K6="dns",K6="dnc",K6="dsq",K6="bfd",K6="ocs",K6="raf",K6="dne"),30,K6)</f>
        <v>2</v>
      </c>
      <c r="M6" s="4">
        <v>1</v>
      </c>
      <c r="N6" s="4">
        <f aca="true" t="shared" si="4" ref="N6:N34">IF(OR(M6="dnf",M6="dns",M6="dnc",M6="dsq",M6="bfd",M6="ocs",M6="raf",M6="dne"),30,M6)</f>
        <v>1</v>
      </c>
      <c r="O6" s="4">
        <v>1</v>
      </c>
      <c r="P6" s="4">
        <f aca="true" t="shared" si="5" ref="P6:P34">IF(OR(O6="dnf",O6="dns",O6="dnc",O6="dsq",O6="bfd",O6="ocs",O6="raf",O6="dne"),30,O6)</f>
        <v>1</v>
      </c>
      <c r="Q6" s="4">
        <v>2</v>
      </c>
      <c r="R6" s="4">
        <f aca="true" t="shared" si="6" ref="R6:R34">IF(OR(Q6="dnf",Q6="dns",Q6="dnc",Q6="dsq",Q6="bfd",Q6="ocs",Q6="raf",Q6="dne"),30,Q6)</f>
        <v>2</v>
      </c>
      <c r="S6" s="4">
        <v>1</v>
      </c>
      <c r="T6" s="4">
        <f aca="true" t="shared" si="7" ref="T6:T34">IF(OR(S6="dnf",S6="dns",S6="dnc",S6="dsq",S6="bfd",S6="ocs",S6="raf",S6="dne"),30,S6)</f>
        <v>1</v>
      </c>
      <c r="U6" s="4" t="s">
        <v>342</v>
      </c>
      <c r="V6" s="4" t="str">
        <f aca="true" t="shared" si="8" ref="V6:V34">IF(OR(U6="dnf",U6="dns",U6="dnc",U6="dsq",U6="bfd",U6="ocs",U6="raf",U6="dne"),30,U6)</f>
        <v> </v>
      </c>
      <c r="W6" s="4" t="s">
        <v>343</v>
      </c>
      <c r="X6" s="4" t="str">
        <f aca="true" t="shared" si="9" ref="X6:X34">IF(OR(W6="dnf",W6="dns",W6="dnc",W6="dsq",W6="bfd",W6="ocs",W6="raf",W6="dne"),30,W6)</f>
        <v> </v>
      </c>
      <c r="Y6" s="4"/>
      <c r="Z6" s="4">
        <f>MAX(X6,V6,T6,R6,P6,N6,L6,J6,H6,F6)</f>
        <v>2</v>
      </c>
      <c r="AA6" s="4">
        <f>SUM(T6,R6,P6,N6,L6,J6,H6,F6,Y6)-Z6</f>
        <v>9</v>
      </c>
    </row>
    <row r="7" spans="1:27" s="1" customFormat="1" ht="12.75">
      <c r="A7" s="1">
        <v>2</v>
      </c>
      <c r="B7" s="46" t="s">
        <v>344</v>
      </c>
      <c r="C7" s="47">
        <v>5</v>
      </c>
      <c r="D7" s="48" t="s">
        <v>345</v>
      </c>
      <c r="E7" s="4">
        <v>1</v>
      </c>
      <c r="F7" s="4">
        <f t="shared" si="0"/>
        <v>1</v>
      </c>
      <c r="G7" s="4">
        <v>7</v>
      </c>
      <c r="H7" s="4">
        <f t="shared" si="1"/>
        <v>7</v>
      </c>
      <c r="I7" s="4">
        <v>3</v>
      </c>
      <c r="J7" s="4">
        <f t="shared" si="2"/>
        <v>3</v>
      </c>
      <c r="K7" s="4">
        <v>1</v>
      </c>
      <c r="L7" s="4">
        <f t="shared" si="3"/>
        <v>1</v>
      </c>
      <c r="M7" s="4">
        <v>5</v>
      </c>
      <c r="N7" s="4">
        <f t="shared" si="4"/>
        <v>5</v>
      </c>
      <c r="O7" s="4">
        <v>2</v>
      </c>
      <c r="P7" s="4">
        <f t="shared" si="5"/>
        <v>2</v>
      </c>
      <c r="Q7" s="4">
        <v>3</v>
      </c>
      <c r="R7" s="4">
        <f t="shared" si="6"/>
        <v>3</v>
      </c>
      <c r="S7" s="4">
        <v>2</v>
      </c>
      <c r="T7" s="4">
        <f t="shared" si="7"/>
        <v>2</v>
      </c>
      <c r="U7" s="4" t="s">
        <v>346</v>
      </c>
      <c r="V7" s="4" t="str">
        <f t="shared" si="8"/>
        <v> </v>
      </c>
      <c r="W7" s="4" t="s">
        <v>347</v>
      </c>
      <c r="X7" s="4" t="str">
        <f t="shared" si="9"/>
        <v> </v>
      </c>
      <c r="Y7" s="4"/>
      <c r="Z7" s="4">
        <f aca="true" t="shared" si="10" ref="Z7:Z34">MAX(X7,V7,T7,R7,P7,N7,L7,J7,H7,F7)</f>
        <v>7</v>
      </c>
      <c r="AA7" s="4">
        <f aca="true" t="shared" si="11" ref="AA7:AA34">SUM(T7,R7,P7,N7,L7,J7,H7,F7,Y7)-Z7</f>
        <v>17</v>
      </c>
    </row>
    <row r="8" spans="1:27" s="1" customFormat="1" ht="12.75">
      <c r="A8" s="1">
        <v>3</v>
      </c>
      <c r="B8" s="46" t="s">
        <v>348</v>
      </c>
      <c r="C8" s="47">
        <v>7</v>
      </c>
      <c r="D8" s="48" t="s">
        <v>349</v>
      </c>
      <c r="E8" s="4">
        <v>4</v>
      </c>
      <c r="F8" s="4">
        <f t="shared" si="0"/>
        <v>4</v>
      </c>
      <c r="G8" s="4">
        <v>3</v>
      </c>
      <c r="H8" s="4">
        <f t="shared" si="1"/>
        <v>3</v>
      </c>
      <c r="I8" s="4">
        <v>2</v>
      </c>
      <c r="J8" s="4">
        <f t="shared" si="2"/>
        <v>2</v>
      </c>
      <c r="K8" s="4">
        <v>5</v>
      </c>
      <c r="L8" s="4">
        <f t="shared" si="3"/>
        <v>5</v>
      </c>
      <c r="M8" s="4">
        <v>4</v>
      </c>
      <c r="N8" s="4">
        <f t="shared" si="4"/>
        <v>4</v>
      </c>
      <c r="O8" s="4">
        <v>3</v>
      </c>
      <c r="P8" s="4">
        <f t="shared" si="5"/>
        <v>3</v>
      </c>
      <c r="Q8" s="4">
        <v>1</v>
      </c>
      <c r="R8" s="4">
        <f t="shared" si="6"/>
        <v>1</v>
      </c>
      <c r="S8" s="4">
        <v>3</v>
      </c>
      <c r="T8" s="4">
        <f t="shared" si="7"/>
        <v>3</v>
      </c>
      <c r="U8" s="4" t="s">
        <v>350</v>
      </c>
      <c r="V8" s="4" t="str">
        <f t="shared" si="8"/>
        <v> </v>
      </c>
      <c r="W8" s="4" t="s">
        <v>351</v>
      </c>
      <c r="X8" s="4" t="str">
        <f t="shared" si="9"/>
        <v> </v>
      </c>
      <c r="Y8" s="4"/>
      <c r="Z8" s="4">
        <f t="shared" si="10"/>
        <v>5</v>
      </c>
      <c r="AA8" s="4">
        <f t="shared" si="11"/>
        <v>20</v>
      </c>
    </row>
    <row r="9" spans="1:27" s="1" customFormat="1" ht="12.75">
      <c r="A9" s="1">
        <v>4</v>
      </c>
      <c r="B9" s="46" t="s">
        <v>352</v>
      </c>
      <c r="C9" s="47">
        <v>50</v>
      </c>
      <c r="D9" s="48" t="s">
        <v>353</v>
      </c>
      <c r="E9" s="4">
        <v>6</v>
      </c>
      <c r="F9" s="4">
        <f t="shared" si="0"/>
        <v>6</v>
      </c>
      <c r="G9" s="4">
        <v>2</v>
      </c>
      <c r="H9" s="4">
        <f t="shared" si="1"/>
        <v>2</v>
      </c>
      <c r="I9" s="4">
        <v>8</v>
      </c>
      <c r="J9" s="4">
        <f t="shared" si="2"/>
        <v>8</v>
      </c>
      <c r="K9" s="4">
        <v>4</v>
      </c>
      <c r="L9" s="4">
        <f t="shared" si="3"/>
        <v>4</v>
      </c>
      <c r="M9" s="4">
        <v>8</v>
      </c>
      <c r="N9" s="4">
        <f t="shared" si="4"/>
        <v>8</v>
      </c>
      <c r="O9" s="4">
        <v>9</v>
      </c>
      <c r="P9" s="4">
        <f t="shared" si="5"/>
        <v>9</v>
      </c>
      <c r="Q9" s="4">
        <v>7</v>
      </c>
      <c r="R9" s="4">
        <f t="shared" si="6"/>
        <v>7</v>
      </c>
      <c r="S9" s="4">
        <v>11</v>
      </c>
      <c r="T9" s="4">
        <f t="shared" si="7"/>
        <v>11</v>
      </c>
      <c r="U9" s="4" t="s">
        <v>354</v>
      </c>
      <c r="V9" s="4" t="str">
        <f t="shared" si="8"/>
        <v> </v>
      </c>
      <c r="W9" s="4" t="s">
        <v>355</v>
      </c>
      <c r="X9" s="4" t="str">
        <f t="shared" si="9"/>
        <v> </v>
      </c>
      <c r="Y9" s="4"/>
      <c r="Z9" s="4">
        <f t="shared" si="10"/>
        <v>11</v>
      </c>
      <c r="AA9" s="4">
        <f t="shared" si="11"/>
        <v>44</v>
      </c>
    </row>
    <row r="10" spans="1:27" s="1" customFormat="1" ht="12.75">
      <c r="A10" s="1">
        <v>5</v>
      </c>
      <c r="B10" s="46" t="s">
        <v>356</v>
      </c>
      <c r="C10" s="47">
        <v>19</v>
      </c>
      <c r="D10" s="48" t="s">
        <v>357</v>
      </c>
      <c r="E10" s="4">
        <v>17</v>
      </c>
      <c r="F10" s="4">
        <f t="shared" si="0"/>
        <v>17</v>
      </c>
      <c r="G10" s="4">
        <v>8</v>
      </c>
      <c r="H10" s="4">
        <f t="shared" si="1"/>
        <v>8</v>
      </c>
      <c r="I10" s="4">
        <v>4</v>
      </c>
      <c r="J10" s="4">
        <f t="shared" si="2"/>
        <v>4</v>
      </c>
      <c r="K10" s="4">
        <v>11</v>
      </c>
      <c r="L10" s="4">
        <f t="shared" si="3"/>
        <v>11</v>
      </c>
      <c r="M10" s="4">
        <v>13</v>
      </c>
      <c r="N10" s="4">
        <f t="shared" si="4"/>
        <v>13</v>
      </c>
      <c r="O10" s="4">
        <v>5</v>
      </c>
      <c r="P10" s="4">
        <f t="shared" si="5"/>
        <v>5</v>
      </c>
      <c r="Q10" s="4">
        <v>4</v>
      </c>
      <c r="R10" s="4">
        <f t="shared" si="6"/>
        <v>4</v>
      </c>
      <c r="S10" s="4">
        <v>4</v>
      </c>
      <c r="T10" s="4">
        <f t="shared" si="7"/>
        <v>4</v>
      </c>
      <c r="U10" s="4" t="s">
        <v>358</v>
      </c>
      <c r="V10" s="4" t="str">
        <f t="shared" si="8"/>
        <v> </v>
      </c>
      <c r="W10" s="4" t="s">
        <v>359</v>
      </c>
      <c r="X10" s="4" t="str">
        <f t="shared" si="9"/>
        <v> </v>
      </c>
      <c r="Y10" s="4"/>
      <c r="Z10" s="4">
        <f t="shared" si="10"/>
        <v>17</v>
      </c>
      <c r="AA10" s="4">
        <f t="shared" si="11"/>
        <v>49</v>
      </c>
    </row>
    <row r="11" spans="1:27" s="1" customFormat="1" ht="12.75">
      <c r="A11" s="1">
        <v>6</v>
      </c>
      <c r="B11" s="46" t="s">
        <v>360</v>
      </c>
      <c r="C11" s="47">
        <v>22</v>
      </c>
      <c r="D11" s="48" t="s">
        <v>361</v>
      </c>
      <c r="E11" s="4">
        <v>5</v>
      </c>
      <c r="F11" s="4">
        <f t="shared" si="0"/>
        <v>5</v>
      </c>
      <c r="G11" s="4">
        <v>14</v>
      </c>
      <c r="H11" s="4">
        <f t="shared" si="1"/>
        <v>14</v>
      </c>
      <c r="I11" s="4">
        <v>7</v>
      </c>
      <c r="J11" s="4">
        <f t="shared" si="2"/>
        <v>7</v>
      </c>
      <c r="K11" s="4">
        <v>6</v>
      </c>
      <c r="L11" s="4">
        <f t="shared" si="3"/>
        <v>6</v>
      </c>
      <c r="M11" s="4">
        <v>6</v>
      </c>
      <c r="N11" s="4">
        <f t="shared" si="4"/>
        <v>6</v>
      </c>
      <c r="O11" s="4">
        <v>8</v>
      </c>
      <c r="P11" s="4">
        <f t="shared" si="5"/>
        <v>8</v>
      </c>
      <c r="Q11" s="4">
        <v>15</v>
      </c>
      <c r="R11" s="4">
        <f t="shared" si="6"/>
        <v>15</v>
      </c>
      <c r="S11" s="4">
        <v>9</v>
      </c>
      <c r="T11" s="4">
        <f t="shared" si="7"/>
        <v>9</v>
      </c>
      <c r="U11" s="4" t="s">
        <v>362</v>
      </c>
      <c r="V11" s="4" t="str">
        <f t="shared" si="8"/>
        <v> </v>
      </c>
      <c r="W11" s="4" t="s">
        <v>363</v>
      </c>
      <c r="X11" s="4" t="str">
        <f t="shared" si="9"/>
        <v> </v>
      </c>
      <c r="Y11" s="4"/>
      <c r="Z11" s="4">
        <f t="shared" si="10"/>
        <v>15</v>
      </c>
      <c r="AA11" s="4">
        <f t="shared" si="11"/>
        <v>55</v>
      </c>
    </row>
    <row r="12" spans="1:27" s="1" customFormat="1" ht="12.75">
      <c r="A12" s="1">
        <v>7</v>
      </c>
      <c r="B12" s="46" t="s">
        <v>364</v>
      </c>
      <c r="C12" s="47">
        <v>12</v>
      </c>
      <c r="D12" s="48" t="s">
        <v>365</v>
      </c>
      <c r="E12" s="4">
        <v>3</v>
      </c>
      <c r="F12" s="4">
        <f t="shared" si="0"/>
        <v>3</v>
      </c>
      <c r="G12" s="4">
        <v>11</v>
      </c>
      <c r="H12" s="4">
        <f t="shared" si="1"/>
        <v>11</v>
      </c>
      <c r="I12" s="4">
        <v>9</v>
      </c>
      <c r="J12" s="4">
        <f t="shared" si="2"/>
        <v>9</v>
      </c>
      <c r="K12" s="4">
        <v>3</v>
      </c>
      <c r="L12" s="4">
        <f t="shared" si="3"/>
        <v>3</v>
      </c>
      <c r="M12" s="4">
        <v>10</v>
      </c>
      <c r="N12" s="4">
        <f t="shared" si="4"/>
        <v>10</v>
      </c>
      <c r="O12" s="4">
        <v>10</v>
      </c>
      <c r="P12" s="4">
        <f t="shared" si="5"/>
        <v>10</v>
      </c>
      <c r="Q12" s="4">
        <v>12</v>
      </c>
      <c r="R12" s="4">
        <f t="shared" si="6"/>
        <v>12</v>
      </c>
      <c r="S12" s="4">
        <v>12</v>
      </c>
      <c r="T12" s="4">
        <f t="shared" si="7"/>
        <v>12</v>
      </c>
      <c r="U12" s="4" t="s">
        <v>366</v>
      </c>
      <c r="V12" s="4" t="str">
        <f t="shared" si="8"/>
        <v> </v>
      </c>
      <c r="W12" s="4" t="s">
        <v>367</v>
      </c>
      <c r="X12" s="4" t="str">
        <f t="shared" si="9"/>
        <v> </v>
      </c>
      <c r="Y12" s="4"/>
      <c r="Z12" s="4">
        <f t="shared" si="10"/>
        <v>12</v>
      </c>
      <c r="AA12" s="4">
        <f t="shared" si="11"/>
        <v>58</v>
      </c>
    </row>
    <row r="13" spans="1:27" s="1" customFormat="1" ht="12.75">
      <c r="A13" s="1">
        <v>8</v>
      </c>
      <c r="B13" s="46" t="s">
        <v>368</v>
      </c>
      <c r="C13" s="47">
        <v>10</v>
      </c>
      <c r="D13" s="48" t="s">
        <v>369</v>
      </c>
      <c r="E13" s="4">
        <v>7</v>
      </c>
      <c r="F13" s="4">
        <f t="shared" si="0"/>
        <v>7</v>
      </c>
      <c r="G13" s="4">
        <v>6</v>
      </c>
      <c r="H13" s="4">
        <f t="shared" si="1"/>
        <v>6</v>
      </c>
      <c r="I13" s="4">
        <v>5</v>
      </c>
      <c r="J13" s="4">
        <f t="shared" si="2"/>
        <v>5</v>
      </c>
      <c r="K13" s="4">
        <v>13</v>
      </c>
      <c r="L13" s="4">
        <f t="shared" si="3"/>
        <v>13</v>
      </c>
      <c r="M13" s="4">
        <v>3</v>
      </c>
      <c r="N13" s="4">
        <f t="shared" si="4"/>
        <v>3</v>
      </c>
      <c r="O13" s="4">
        <v>13</v>
      </c>
      <c r="P13" s="4">
        <f t="shared" si="5"/>
        <v>13</v>
      </c>
      <c r="Q13" s="4">
        <v>14</v>
      </c>
      <c r="R13" s="4">
        <f t="shared" si="6"/>
        <v>14</v>
      </c>
      <c r="S13" s="4">
        <v>13</v>
      </c>
      <c r="T13" s="4">
        <f t="shared" si="7"/>
        <v>13</v>
      </c>
      <c r="U13" s="4" t="s">
        <v>370</v>
      </c>
      <c r="V13" s="4" t="str">
        <f t="shared" si="8"/>
        <v> </v>
      </c>
      <c r="W13" s="4" t="s">
        <v>371</v>
      </c>
      <c r="X13" s="4" t="str">
        <f t="shared" si="9"/>
        <v> </v>
      </c>
      <c r="Y13" s="4"/>
      <c r="Z13" s="4">
        <f t="shared" si="10"/>
        <v>14</v>
      </c>
      <c r="AA13" s="4">
        <f t="shared" si="11"/>
        <v>60</v>
      </c>
    </row>
    <row r="14" spans="1:27" s="1" customFormat="1" ht="12.75">
      <c r="A14" s="1">
        <v>9</v>
      </c>
      <c r="B14" s="46" t="s">
        <v>372</v>
      </c>
      <c r="C14" s="47">
        <v>3</v>
      </c>
      <c r="D14" s="48" t="s">
        <v>373</v>
      </c>
      <c r="E14" s="4">
        <v>23</v>
      </c>
      <c r="F14" s="4">
        <f t="shared" si="0"/>
        <v>23</v>
      </c>
      <c r="G14" s="4">
        <v>9</v>
      </c>
      <c r="H14" s="4">
        <f t="shared" si="1"/>
        <v>9</v>
      </c>
      <c r="I14" s="4">
        <v>6</v>
      </c>
      <c r="J14" s="4">
        <f t="shared" si="2"/>
        <v>6</v>
      </c>
      <c r="K14" s="4">
        <v>18</v>
      </c>
      <c r="L14" s="4">
        <f t="shared" si="3"/>
        <v>18</v>
      </c>
      <c r="M14" s="4">
        <v>2</v>
      </c>
      <c r="N14" s="4">
        <f t="shared" si="4"/>
        <v>2</v>
      </c>
      <c r="O14" s="4">
        <v>4</v>
      </c>
      <c r="P14" s="4">
        <f t="shared" si="5"/>
        <v>4</v>
      </c>
      <c r="Q14" s="4">
        <v>10</v>
      </c>
      <c r="R14" s="4">
        <f t="shared" si="6"/>
        <v>10</v>
      </c>
      <c r="S14" s="4">
        <v>17</v>
      </c>
      <c r="T14" s="4">
        <f t="shared" si="7"/>
        <v>17</v>
      </c>
      <c r="U14" s="4" t="s">
        <v>374</v>
      </c>
      <c r="V14" s="4" t="str">
        <f t="shared" si="8"/>
        <v> </v>
      </c>
      <c r="W14" s="4" t="s">
        <v>375</v>
      </c>
      <c r="X14" s="4" t="str">
        <f t="shared" si="9"/>
        <v> </v>
      </c>
      <c r="Y14" s="4"/>
      <c r="Z14" s="4">
        <f t="shared" si="10"/>
        <v>23</v>
      </c>
      <c r="AA14" s="4">
        <f t="shared" si="11"/>
        <v>66</v>
      </c>
    </row>
    <row r="15" spans="1:27" s="1" customFormat="1" ht="12.75">
      <c r="A15" s="1">
        <v>10</v>
      </c>
      <c r="B15" s="46" t="s">
        <v>376</v>
      </c>
      <c r="C15" s="47">
        <v>77</v>
      </c>
      <c r="D15" s="48" t="s">
        <v>377</v>
      </c>
      <c r="E15" s="4">
        <v>8</v>
      </c>
      <c r="F15" s="4">
        <f t="shared" si="0"/>
        <v>8</v>
      </c>
      <c r="G15" s="4" t="s">
        <v>378</v>
      </c>
      <c r="H15" s="4">
        <f t="shared" si="1"/>
        <v>30</v>
      </c>
      <c r="I15" s="4">
        <v>15</v>
      </c>
      <c r="J15" s="4">
        <f t="shared" si="2"/>
        <v>15</v>
      </c>
      <c r="K15" s="4">
        <v>7</v>
      </c>
      <c r="L15" s="4">
        <f t="shared" si="3"/>
        <v>7</v>
      </c>
      <c r="M15" s="4">
        <v>15</v>
      </c>
      <c r="N15" s="4">
        <f t="shared" si="4"/>
        <v>15</v>
      </c>
      <c r="O15" s="4">
        <v>6</v>
      </c>
      <c r="P15" s="4">
        <f t="shared" si="5"/>
        <v>6</v>
      </c>
      <c r="Q15" s="4">
        <v>5</v>
      </c>
      <c r="R15" s="4">
        <f t="shared" si="6"/>
        <v>5</v>
      </c>
      <c r="S15" s="4">
        <v>14</v>
      </c>
      <c r="T15" s="4">
        <f t="shared" si="7"/>
        <v>14</v>
      </c>
      <c r="U15" s="4" t="s">
        <v>379</v>
      </c>
      <c r="V15" s="4" t="str">
        <f t="shared" si="8"/>
        <v> </v>
      </c>
      <c r="W15" s="4" t="s">
        <v>380</v>
      </c>
      <c r="X15" s="4" t="str">
        <f t="shared" si="9"/>
        <v> </v>
      </c>
      <c r="Y15" s="4"/>
      <c r="Z15" s="4">
        <f t="shared" si="10"/>
        <v>30</v>
      </c>
      <c r="AA15" s="4">
        <f t="shared" si="11"/>
        <v>70</v>
      </c>
    </row>
    <row r="16" spans="1:27" s="1" customFormat="1" ht="12.75">
      <c r="A16" s="1">
        <v>11</v>
      </c>
      <c r="B16" s="46" t="s">
        <v>381</v>
      </c>
      <c r="C16" s="47">
        <v>3999</v>
      </c>
      <c r="D16" s="48" t="s">
        <v>382</v>
      </c>
      <c r="E16" s="4">
        <v>13</v>
      </c>
      <c r="F16" s="4">
        <f t="shared" si="0"/>
        <v>13</v>
      </c>
      <c r="G16" s="4">
        <v>5</v>
      </c>
      <c r="H16" s="4">
        <f t="shared" si="1"/>
        <v>5</v>
      </c>
      <c r="I16" s="4">
        <v>18</v>
      </c>
      <c r="J16" s="4">
        <f t="shared" si="2"/>
        <v>18</v>
      </c>
      <c r="K16" s="4">
        <v>8</v>
      </c>
      <c r="L16" s="4">
        <f t="shared" si="3"/>
        <v>8</v>
      </c>
      <c r="M16" s="4">
        <v>7</v>
      </c>
      <c r="N16" s="4">
        <f t="shared" si="4"/>
        <v>7</v>
      </c>
      <c r="O16" s="4">
        <v>17</v>
      </c>
      <c r="P16" s="4">
        <f t="shared" si="5"/>
        <v>17</v>
      </c>
      <c r="Q16" s="4">
        <v>20</v>
      </c>
      <c r="R16" s="4">
        <f t="shared" si="6"/>
        <v>20</v>
      </c>
      <c r="S16" s="4">
        <v>15</v>
      </c>
      <c r="T16" s="4">
        <f t="shared" si="7"/>
        <v>15</v>
      </c>
      <c r="U16" s="4" t="s">
        <v>383</v>
      </c>
      <c r="V16" s="4" t="str">
        <f t="shared" si="8"/>
        <v> </v>
      </c>
      <c r="W16" s="4" t="s">
        <v>384</v>
      </c>
      <c r="X16" s="4" t="str">
        <f t="shared" si="9"/>
        <v> </v>
      </c>
      <c r="Y16" s="4"/>
      <c r="Z16" s="4">
        <f t="shared" si="10"/>
        <v>20</v>
      </c>
      <c r="AA16" s="4">
        <f t="shared" si="11"/>
        <v>83</v>
      </c>
    </row>
    <row r="17" spans="1:27" s="1" customFormat="1" ht="12.75">
      <c r="A17" s="1">
        <v>12</v>
      </c>
      <c r="B17" s="46" t="s">
        <v>385</v>
      </c>
      <c r="C17" s="47">
        <v>1157</v>
      </c>
      <c r="D17" s="48" t="s">
        <v>386</v>
      </c>
      <c r="E17" s="4">
        <v>15</v>
      </c>
      <c r="F17" s="4">
        <f t="shared" si="0"/>
        <v>15</v>
      </c>
      <c r="G17" s="4">
        <v>4</v>
      </c>
      <c r="H17" s="4">
        <f t="shared" si="1"/>
        <v>4</v>
      </c>
      <c r="I17" s="4">
        <v>11</v>
      </c>
      <c r="J17" s="4">
        <f t="shared" si="2"/>
        <v>11</v>
      </c>
      <c r="K17" s="4">
        <v>24</v>
      </c>
      <c r="L17" s="4">
        <f t="shared" si="3"/>
        <v>24</v>
      </c>
      <c r="M17" s="4">
        <v>17</v>
      </c>
      <c r="N17" s="4">
        <f t="shared" si="4"/>
        <v>17</v>
      </c>
      <c r="O17" s="4">
        <v>11</v>
      </c>
      <c r="P17" s="4">
        <f t="shared" si="5"/>
        <v>11</v>
      </c>
      <c r="Q17" s="4">
        <v>18</v>
      </c>
      <c r="R17" s="4">
        <f t="shared" si="6"/>
        <v>18</v>
      </c>
      <c r="S17" s="4">
        <v>8</v>
      </c>
      <c r="T17" s="4">
        <f t="shared" si="7"/>
        <v>8</v>
      </c>
      <c r="U17" s="4" t="s">
        <v>387</v>
      </c>
      <c r="V17" s="4" t="str">
        <f t="shared" si="8"/>
        <v> </v>
      </c>
      <c r="W17" s="4" t="s">
        <v>388</v>
      </c>
      <c r="X17" s="4" t="str">
        <f t="shared" si="9"/>
        <v> </v>
      </c>
      <c r="Y17" s="4"/>
      <c r="Z17" s="4">
        <f t="shared" si="10"/>
        <v>24</v>
      </c>
      <c r="AA17" s="4">
        <f t="shared" si="11"/>
        <v>84</v>
      </c>
    </row>
    <row r="18" spans="1:27" s="1" customFormat="1" ht="12.75">
      <c r="A18" s="1">
        <v>13</v>
      </c>
      <c r="B18" s="46" t="s">
        <v>389</v>
      </c>
      <c r="C18" s="47">
        <v>39</v>
      </c>
      <c r="D18" s="48" t="s">
        <v>390</v>
      </c>
      <c r="E18" s="4">
        <v>12</v>
      </c>
      <c r="F18" s="4">
        <f t="shared" si="0"/>
        <v>12</v>
      </c>
      <c r="G18" s="4">
        <v>15</v>
      </c>
      <c r="H18" s="4">
        <f t="shared" si="1"/>
        <v>15</v>
      </c>
      <c r="I18" s="4">
        <v>14</v>
      </c>
      <c r="J18" s="4">
        <f t="shared" si="2"/>
        <v>14</v>
      </c>
      <c r="K18" s="4">
        <v>15</v>
      </c>
      <c r="L18" s="4">
        <f t="shared" si="3"/>
        <v>15</v>
      </c>
      <c r="M18" s="4">
        <v>14</v>
      </c>
      <c r="N18" s="4">
        <f t="shared" si="4"/>
        <v>14</v>
      </c>
      <c r="O18" s="4">
        <v>12</v>
      </c>
      <c r="P18" s="4">
        <f t="shared" si="5"/>
        <v>12</v>
      </c>
      <c r="Q18" s="4">
        <v>13</v>
      </c>
      <c r="R18" s="4">
        <f t="shared" si="6"/>
        <v>13</v>
      </c>
      <c r="S18" s="4">
        <v>10</v>
      </c>
      <c r="T18" s="4">
        <f t="shared" si="7"/>
        <v>10</v>
      </c>
      <c r="U18" s="4" t="s">
        <v>391</v>
      </c>
      <c r="V18" s="4" t="str">
        <f t="shared" si="8"/>
        <v> </v>
      </c>
      <c r="W18" s="4" t="s">
        <v>392</v>
      </c>
      <c r="X18" s="4" t="str">
        <f t="shared" si="9"/>
        <v> </v>
      </c>
      <c r="Y18" s="4"/>
      <c r="Z18" s="4">
        <f t="shared" si="10"/>
        <v>15</v>
      </c>
      <c r="AA18" s="4">
        <f t="shared" si="11"/>
        <v>90</v>
      </c>
    </row>
    <row r="19" spans="1:27" s="1" customFormat="1" ht="12.75">
      <c r="A19" s="1">
        <v>14</v>
      </c>
      <c r="B19" s="46" t="s">
        <v>393</v>
      </c>
      <c r="C19" s="47">
        <v>322</v>
      </c>
      <c r="D19" s="48" t="s">
        <v>394</v>
      </c>
      <c r="E19" s="32">
        <v>10</v>
      </c>
      <c r="F19" s="4">
        <f t="shared" si="0"/>
        <v>10</v>
      </c>
      <c r="G19" s="4">
        <v>27</v>
      </c>
      <c r="H19" s="4">
        <f t="shared" si="1"/>
        <v>27</v>
      </c>
      <c r="I19" s="4">
        <v>19</v>
      </c>
      <c r="J19" s="4">
        <f t="shared" si="2"/>
        <v>19</v>
      </c>
      <c r="K19" s="4">
        <v>10</v>
      </c>
      <c r="L19" s="4">
        <f t="shared" si="3"/>
        <v>10</v>
      </c>
      <c r="M19" s="4">
        <v>22</v>
      </c>
      <c r="N19" s="4">
        <f t="shared" si="4"/>
        <v>22</v>
      </c>
      <c r="O19" s="4">
        <v>19</v>
      </c>
      <c r="P19" s="4">
        <f t="shared" si="5"/>
        <v>19</v>
      </c>
      <c r="Q19" s="4">
        <v>11</v>
      </c>
      <c r="R19" s="4">
        <f t="shared" si="6"/>
        <v>11</v>
      </c>
      <c r="S19" s="4">
        <v>5</v>
      </c>
      <c r="T19" s="4">
        <f t="shared" si="7"/>
        <v>5</v>
      </c>
      <c r="U19" s="4" t="s">
        <v>395</v>
      </c>
      <c r="V19" s="4" t="str">
        <f t="shared" si="8"/>
        <v> </v>
      </c>
      <c r="W19" s="4" t="s">
        <v>396</v>
      </c>
      <c r="X19" s="4" t="str">
        <f t="shared" si="9"/>
        <v> </v>
      </c>
      <c r="Y19" s="4"/>
      <c r="Z19" s="4">
        <f t="shared" si="10"/>
        <v>27</v>
      </c>
      <c r="AA19" s="4">
        <f t="shared" si="11"/>
        <v>96</v>
      </c>
    </row>
    <row r="20" spans="1:27" s="1" customFormat="1" ht="12.75">
      <c r="A20" s="1">
        <v>15</v>
      </c>
      <c r="B20" s="46" t="s">
        <v>397</v>
      </c>
      <c r="C20" s="47">
        <v>58</v>
      </c>
      <c r="D20" s="48" t="s">
        <v>398</v>
      </c>
      <c r="E20" s="4">
        <v>16</v>
      </c>
      <c r="F20" s="4">
        <f t="shared" si="0"/>
        <v>16</v>
      </c>
      <c r="G20" s="4">
        <v>10</v>
      </c>
      <c r="H20" s="4">
        <f t="shared" si="1"/>
        <v>10</v>
      </c>
      <c r="I20" s="4">
        <v>16</v>
      </c>
      <c r="J20" s="4">
        <f t="shared" si="2"/>
        <v>16</v>
      </c>
      <c r="K20" s="4">
        <v>19</v>
      </c>
      <c r="L20" s="4">
        <f t="shared" si="3"/>
        <v>19</v>
      </c>
      <c r="M20" s="4">
        <v>16</v>
      </c>
      <c r="N20" s="4">
        <f t="shared" si="4"/>
        <v>16</v>
      </c>
      <c r="O20" s="4">
        <v>15</v>
      </c>
      <c r="P20" s="4">
        <f t="shared" si="5"/>
        <v>15</v>
      </c>
      <c r="Q20" s="4">
        <v>9</v>
      </c>
      <c r="R20" s="4">
        <f t="shared" si="6"/>
        <v>9</v>
      </c>
      <c r="S20" s="4">
        <v>16</v>
      </c>
      <c r="T20" s="4">
        <f t="shared" si="7"/>
        <v>16</v>
      </c>
      <c r="U20" s="4" t="s">
        <v>399</v>
      </c>
      <c r="V20" s="4" t="str">
        <f t="shared" si="8"/>
        <v> </v>
      </c>
      <c r="W20" s="4" t="s">
        <v>400</v>
      </c>
      <c r="X20" s="4" t="str">
        <f t="shared" si="9"/>
        <v> </v>
      </c>
      <c r="Y20" s="4"/>
      <c r="Z20" s="4">
        <f t="shared" si="10"/>
        <v>19</v>
      </c>
      <c r="AA20" s="4">
        <f t="shared" si="11"/>
        <v>98</v>
      </c>
    </row>
    <row r="21" spans="1:27" s="1" customFormat="1" ht="12.75">
      <c r="A21" s="1">
        <v>16</v>
      </c>
      <c r="B21" s="46" t="s">
        <v>401</v>
      </c>
      <c r="C21" s="47">
        <v>436</v>
      </c>
      <c r="D21" s="48" t="s">
        <v>402</v>
      </c>
      <c r="E21" s="4">
        <v>21</v>
      </c>
      <c r="F21" s="4">
        <f t="shared" si="0"/>
        <v>21</v>
      </c>
      <c r="G21" s="4">
        <v>23</v>
      </c>
      <c r="H21" s="4">
        <f t="shared" si="1"/>
        <v>23</v>
      </c>
      <c r="I21" s="4">
        <v>23</v>
      </c>
      <c r="J21" s="4">
        <f t="shared" si="2"/>
        <v>23</v>
      </c>
      <c r="K21" s="4">
        <v>12</v>
      </c>
      <c r="L21" s="4">
        <f t="shared" si="3"/>
        <v>12</v>
      </c>
      <c r="M21" s="4">
        <v>9</v>
      </c>
      <c r="N21" s="4">
        <f t="shared" si="4"/>
        <v>9</v>
      </c>
      <c r="O21" s="4">
        <v>7</v>
      </c>
      <c r="P21" s="4">
        <f t="shared" si="5"/>
        <v>7</v>
      </c>
      <c r="Q21" s="4">
        <v>17</v>
      </c>
      <c r="R21" s="4">
        <f t="shared" si="6"/>
        <v>17</v>
      </c>
      <c r="S21" s="4">
        <v>20</v>
      </c>
      <c r="T21" s="4">
        <f t="shared" si="7"/>
        <v>20</v>
      </c>
      <c r="U21" s="4" t="s">
        <v>403</v>
      </c>
      <c r="V21" s="4" t="str">
        <f t="shared" si="8"/>
        <v> </v>
      </c>
      <c r="W21" s="4" t="s">
        <v>404</v>
      </c>
      <c r="X21" s="4" t="str">
        <f t="shared" si="9"/>
        <v> </v>
      </c>
      <c r="Y21" s="4"/>
      <c r="Z21" s="4">
        <f t="shared" si="10"/>
        <v>23</v>
      </c>
      <c r="AA21" s="4">
        <f t="shared" si="11"/>
        <v>109</v>
      </c>
    </row>
    <row r="22" spans="1:27" s="1" customFormat="1" ht="12.75">
      <c r="A22" s="1">
        <v>17</v>
      </c>
      <c r="B22" s="46" t="s">
        <v>405</v>
      </c>
      <c r="C22" s="47">
        <v>12</v>
      </c>
      <c r="D22" s="48" t="s">
        <v>406</v>
      </c>
      <c r="E22" s="4">
        <v>22</v>
      </c>
      <c r="F22" s="4">
        <f t="shared" si="0"/>
        <v>22</v>
      </c>
      <c r="G22" s="4">
        <v>19</v>
      </c>
      <c r="H22" s="4">
        <f t="shared" si="1"/>
        <v>19</v>
      </c>
      <c r="I22" s="4" t="s">
        <v>407</v>
      </c>
      <c r="J22" s="4">
        <f t="shared" si="2"/>
        <v>30</v>
      </c>
      <c r="K22" s="4">
        <v>16</v>
      </c>
      <c r="L22" s="4">
        <f t="shared" si="3"/>
        <v>16</v>
      </c>
      <c r="M22" s="4">
        <v>18</v>
      </c>
      <c r="N22" s="4">
        <f t="shared" si="4"/>
        <v>18</v>
      </c>
      <c r="O22" s="4">
        <v>16</v>
      </c>
      <c r="P22" s="4">
        <f t="shared" si="5"/>
        <v>16</v>
      </c>
      <c r="Q22" s="4">
        <v>8</v>
      </c>
      <c r="R22" s="4">
        <f t="shared" si="6"/>
        <v>8</v>
      </c>
      <c r="S22" s="4">
        <v>7</v>
      </c>
      <c r="T22" s="4">
        <f t="shared" si="7"/>
        <v>7</v>
      </c>
      <c r="U22" s="4" t="s">
        <v>408</v>
      </c>
      <c r="V22" s="4" t="str">
        <f t="shared" si="8"/>
        <v> </v>
      </c>
      <c r="W22" s="4" t="s">
        <v>409</v>
      </c>
      <c r="X22" s="4" t="str">
        <f t="shared" si="9"/>
        <v> </v>
      </c>
      <c r="Y22" s="4">
        <v>5</v>
      </c>
      <c r="Z22" s="4">
        <f t="shared" si="10"/>
        <v>30</v>
      </c>
      <c r="AA22" s="4">
        <f t="shared" si="11"/>
        <v>111</v>
      </c>
    </row>
    <row r="23" spans="1:27" s="1" customFormat="1" ht="12.75">
      <c r="A23" s="1">
        <v>18</v>
      </c>
      <c r="B23" s="46" t="s">
        <v>410</v>
      </c>
      <c r="C23" s="47">
        <v>7</v>
      </c>
      <c r="D23" s="48" t="s">
        <v>411</v>
      </c>
      <c r="E23" s="4">
        <v>20</v>
      </c>
      <c r="F23" s="4">
        <f t="shared" si="0"/>
        <v>20</v>
      </c>
      <c r="G23" s="4">
        <v>20</v>
      </c>
      <c r="H23" s="4">
        <f t="shared" si="1"/>
        <v>20</v>
      </c>
      <c r="I23" s="4">
        <v>10</v>
      </c>
      <c r="J23" s="4">
        <f t="shared" si="2"/>
        <v>10</v>
      </c>
      <c r="K23" s="4">
        <v>14</v>
      </c>
      <c r="L23" s="4">
        <f t="shared" si="3"/>
        <v>14</v>
      </c>
      <c r="M23" s="4">
        <v>11</v>
      </c>
      <c r="N23" s="4">
        <f t="shared" si="4"/>
        <v>11</v>
      </c>
      <c r="O23" s="4">
        <v>18</v>
      </c>
      <c r="P23" s="4">
        <f t="shared" si="5"/>
        <v>18</v>
      </c>
      <c r="Q23" s="4">
        <v>21</v>
      </c>
      <c r="R23" s="4">
        <f t="shared" si="6"/>
        <v>21</v>
      </c>
      <c r="S23" s="4" t="s">
        <v>412</v>
      </c>
      <c r="T23" s="4">
        <f t="shared" si="7"/>
        <v>30</v>
      </c>
      <c r="U23" s="4" t="s">
        <v>413</v>
      </c>
      <c r="V23" s="4" t="str">
        <f t="shared" si="8"/>
        <v> </v>
      </c>
      <c r="W23" s="4" t="s">
        <v>414</v>
      </c>
      <c r="X23" s="4" t="str">
        <f t="shared" si="9"/>
        <v> </v>
      </c>
      <c r="Y23" s="4"/>
      <c r="Z23" s="4">
        <f t="shared" si="10"/>
        <v>30</v>
      </c>
      <c r="AA23" s="4">
        <f t="shared" si="11"/>
        <v>114</v>
      </c>
    </row>
    <row r="24" spans="1:27" s="1" customFormat="1" ht="12.75">
      <c r="A24" s="1">
        <v>19</v>
      </c>
      <c r="B24" s="46" t="s">
        <v>415</v>
      </c>
      <c r="C24" s="47">
        <v>737</v>
      </c>
      <c r="D24" s="48" t="s">
        <v>416</v>
      </c>
      <c r="E24" s="4">
        <v>18</v>
      </c>
      <c r="F24" s="4">
        <f t="shared" si="0"/>
        <v>18</v>
      </c>
      <c r="G24" s="4">
        <v>25</v>
      </c>
      <c r="H24" s="4">
        <f t="shared" si="1"/>
        <v>25</v>
      </c>
      <c r="I24" s="4">
        <v>20</v>
      </c>
      <c r="J24" s="4">
        <f t="shared" si="2"/>
        <v>20</v>
      </c>
      <c r="K24" s="4">
        <v>9</v>
      </c>
      <c r="L24" s="4">
        <f t="shared" si="3"/>
        <v>9</v>
      </c>
      <c r="M24" s="4">
        <v>19</v>
      </c>
      <c r="N24" s="4">
        <f t="shared" si="4"/>
        <v>19</v>
      </c>
      <c r="O24" s="4">
        <v>28</v>
      </c>
      <c r="P24" s="4">
        <f t="shared" si="5"/>
        <v>28</v>
      </c>
      <c r="Q24" s="4">
        <v>19</v>
      </c>
      <c r="R24" s="4">
        <f t="shared" si="6"/>
        <v>19</v>
      </c>
      <c r="S24" s="4">
        <v>6</v>
      </c>
      <c r="T24" s="4">
        <f t="shared" si="7"/>
        <v>6</v>
      </c>
      <c r="U24" s="4" t="s">
        <v>417</v>
      </c>
      <c r="V24" s="4" t="str">
        <f t="shared" si="8"/>
        <v> </v>
      </c>
      <c r="W24" s="4" t="s">
        <v>418</v>
      </c>
      <c r="X24" s="4" t="str">
        <f t="shared" si="9"/>
        <v> </v>
      </c>
      <c r="Y24" s="4"/>
      <c r="Z24" s="4">
        <f t="shared" si="10"/>
        <v>28</v>
      </c>
      <c r="AA24" s="4">
        <f t="shared" si="11"/>
        <v>116</v>
      </c>
    </row>
    <row r="25" spans="1:27" s="1" customFormat="1" ht="12.75">
      <c r="A25" s="1">
        <v>20</v>
      </c>
      <c r="B25" s="46" t="s">
        <v>419</v>
      </c>
      <c r="C25" s="47">
        <v>8</v>
      </c>
      <c r="D25" s="48" t="s">
        <v>420</v>
      </c>
      <c r="E25" s="4">
        <v>9</v>
      </c>
      <c r="F25" s="4">
        <f t="shared" si="0"/>
        <v>9</v>
      </c>
      <c r="G25" s="4">
        <v>16</v>
      </c>
      <c r="H25" s="4">
        <f t="shared" si="1"/>
        <v>16</v>
      </c>
      <c r="I25" s="4">
        <v>13</v>
      </c>
      <c r="J25" s="4">
        <f t="shared" si="2"/>
        <v>13</v>
      </c>
      <c r="K25" s="4">
        <v>22</v>
      </c>
      <c r="L25" s="4">
        <f t="shared" si="3"/>
        <v>22</v>
      </c>
      <c r="M25" s="4">
        <v>26</v>
      </c>
      <c r="N25" s="4">
        <f t="shared" si="4"/>
        <v>26</v>
      </c>
      <c r="O25" s="4">
        <v>14</v>
      </c>
      <c r="P25" s="4">
        <f t="shared" si="5"/>
        <v>14</v>
      </c>
      <c r="Q25" s="4">
        <v>23</v>
      </c>
      <c r="R25" s="4">
        <f t="shared" si="6"/>
        <v>23</v>
      </c>
      <c r="S25" s="4">
        <v>21</v>
      </c>
      <c r="T25" s="4">
        <f t="shared" si="7"/>
        <v>21</v>
      </c>
      <c r="U25" s="4" t="s">
        <v>421</v>
      </c>
      <c r="V25" s="4" t="str">
        <f t="shared" si="8"/>
        <v> </v>
      </c>
      <c r="W25" s="4" t="s">
        <v>422</v>
      </c>
      <c r="X25" s="4" t="str">
        <f t="shared" si="9"/>
        <v> </v>
      </c>
      <c r="Y25" s="4"/>
      <c r="Z25" s="4">
        <f t="shared" si="10"/>
        <v>26</v>
      </c>
      <c r="AA25" s="4">
        <f t="shared" si="11"/>
        <v>118</v>
      </c>
    </row>
    <row r="26" spans="1:27" s="1" customFormat="1" ht="12.75">
      <c r="A26" s="1">
        <v>21</v>
      </c>
      <c r="B26" s="46" t="s">
        <v>423</v>
      </c>
      <c r="C26" s="47">
        <v>89</v>
      </c>
      <c r="D26" s="48" t="s">
        <v>424</v>
      </c>
      <c r="E26" s="4">
        <v>14</v>
      </c>
      <c r="F26" s="4">
        <f t="shared" si="0"/>
        <v>14</v>
      </c>
      <c r="G26" s="4">
        <v>12</v>
      </c>
      <c r="H26" s="4">
        <f t="shared" si="1"/>
        <v>12</v>
      </c>
      <c r="I26" s="4">
        <v>25</v>
      </c>
      <c r="J26" s="4">
        <f t="shared" si="2"/>
        <v>25</v>
      </c>
      <c r="K26" s="4">
        <v>20</v>
      </c>
      <c r="L26" s="4">
        <f t="shared" si="3"/>
        <v>20</v>
      </c>
      <c r="M26" s="4">
        <v>12</v>
      </c>
      <c r="N26" s="4">
        <f t="shared" si="4"/>
        <v>12</v>
      </c>
      <c r="O26" s="4">
        <v>23</v>
      </c>
      <c r="P26" s="4">
        <f t="shared" si="5"/>
        <v>23</v>
      </c>
      <c r="Q26" s="4">
        <v>22</v>
      </c>
      <c r="R26" s="4">
        <f t="shared" si="6"/>
        <v>22</v>
      </c>
      <c r="S26" s="4">
        <v>18</v>
      </c>
      <c r="T26" s="4">
        <f t="shared" si="7"/>
        <v>18</v>
      </c>
      <c r="U26" s="4" t="s">
        <v>425</v>
      </c>
      <c r="V26" s="4" t="str">
        <f t="shared" si="8"/>
        <v> </v>
      </c>
      <c r="W26" s="4" t="s">
        <v>426</v>
      </c>
      <c r="X26" s="4" t="str">
        <f t="shared" si="9"/>
        <v> </v>
      </c>
      <c r="Y26" s="4"/>
      <c r="Z26" s="4">
        <f t="shared" si="10"/>
        <v>25</v>
      </c>
      <c r="AA26" s="4">
        <f t="shared" si="11"/>
        <v>121</v>
      </c>
    </row>
    <row r="27" spans="1:27" s="1" customFormat="1" ht="12.75">
      <c r="A27" s="1">
        <v>22</v>
      </c>
      <c r="B27" s="46" t="s">
        <v>427</v>
      </c>
      <c r="C27" s="47">
        <v>66</v>
      </c>
      <c r="D27" s="48" t="s">
        <v>428</v>
      </c>
      <c r="E27" s="4">
        <v>24</v>
      </c>
      <c r="F27" s="4">
        <f t="shared" si="0"/>
        <v>24</v>
      </c>
      <c r="G27" s="4">
        <v>22</v>
      </c>
      <c r="H27" s="4">
        <f t="shared" si="1"/>
        <v>22</v>
      </c>
      <c r="I27" s="4">
        <v>24</v>
      </c>
      <c r="J27" s="4">
        <f t="shared" si="2"/>
        <v>24</v>
      </c>
      <c r="K27" s="4">
        <v>27</v>
      </c>
      <c r="L27" s="4">
        <f t="shared" si="3"/>
        <v>27</v>
      </c>
      <c r="M27" s="4">
        <v>21</v>
      </c>
      <c r="N27" s="4">
        <f t="shared" si="4"/>
        <v>21</v>
      </c>
      <c r="O27" s="4">
        <v>20</v>
      </c>
      <c r="P27" s="4">
        <f t="shared" si="5"/>
        <v>20</v>
      </c>
      <c r="Q27" s="4">
        <v>6</v>
      </c>
      <c r="R27" s="4">
        <f t="shared" si="6"/>
        <v>6</v>
      </c>
      <c r="S27" s="4">
        <v>19</v>
      </c>
      <c r="T27" s="4">
        <f t="shared" si="7"/>
        <v>19</v>
      </c>
      <c r="U27" s="4" t="s">
        <v>429</v>
      </c>
      <c r="V27" s="4" t="str">
        <f t="shared" si="8"/>
        <v> </v>
      </c>
      <c r="W27" s="4" t="s">
        <v>430</v>
      </c>
      <c r="X27" s="4" t="str">
        <f t="shared" si="9"/>
        <v> </v>
      </c>
      <c r="Y27" s="4"/>
      <c r="Z27" s="4">
        <f t="shared" si="10"/>
        <v>27</v>
      </c>
      <c r="AA27" s="4">
        <f t="shared" si="11"/>
        <v>136</v>
      </c>
    </row>
    <row r="28" spans="1:27" s="1" customFormat="1" ht="12.75">
      <c r="A28" s="1">
        <v>23</v>
      </c>
      <c r="B28" s="46" t="s">
        <v>431</v>
      </c>
      <c r="C28" s="47">
        <v>811</v>
      </c>
      <c r="D28" s="48" t="s">
        <v>432</v>
      </c>
      <c r="E28" s="4">
        <v>11</v>
      </c>
      <c r="F28" s="4">
        <f t="shared" si="0"/>
        <v>11</v>
      </c>
      <c r="G28" s="4">
        <v>24</v>
      </c>
      <c r="H28" s="4">
        <f t="shared" si="1"/>
        <v>24</v>
      </c>
      <c r="I28" s="4">
        <v>12</v>
      </c>
      <c r="J28" s="4">
        <f t="shared" si="2"/>
        <v>12</v>
      </c>
      <c r="K28" s="4">
        <v>17</v>
      </c>
      <c r="L28" s="4">
        <f t="shared" si="3"/>
        <v>17</v>
      </c>
      <c r="M28" s="4">
        <v>23</v>
      </c>
      <c r="N28" s="4">
        <f t="shared" si="4"/>
        <v>23</v>
      </c>
      <c r="O28" s="4">
        <v>22</v>
      </c>
      <c r="P28" s="4">
        <f t="shared" si="5"/>
        <v>22</v>
      </c>
      <c r="Q28" s="4">
        <v>24</v>
      </c>
      <c r="R28" s="4">
        <f t="shared" si="6"/>
        <v>24</v>
      </c>
      <c r="S28" s="4">
        <v>27</v>
      </c>
      <c r="T28" s="4">
        <f t="shared" si="7"/>
        <v>27</v>
      </c>
      <c r="U28" s="4" t="s">
        <v>433</v>
      </c>
      <c r="V28" s="4" t="str">
        <f t="shared" si="8"/>
        <v> </v>
      </c>
      <c r="W28" s="4" t="s">
        <v>434</v>
      </c>
      <c r="X28" s="4" t="str">
        <f t="shared" si="9"/>
        <v> </v>
      </c>
      <c r="Y28" s="4">
        <v>5</v>
      </c>
      <c r="Z28" s="4">
        <f t="shared" si="10"/>
        <v>27</v>
      </c>
      <c r="AA28" s="4">
        <f t="shared" si="11"/>
        <v>138</v>
      </c>
    </row>
    <row r="29" spans="1:27" s="1" customFormat="1" ht="12.75">
      <c r="A29" s="1">
        <v>24</v>
      </c>
      <c r="B29" s="46" t="s">
        <v>435</v>
      </c>
      <c r="C29" s="47">
        <v>10</v>
      </c>
      <c r="D29" s="48" t="s">
        <v>436</v>
      </c>
      <c r="E29" s="4">
        <v>19</v>
      </c>
      <c r="F29" s="4">
        <f t="shared" si="0"/>
        <v>19</v>
      </c>
      <c r="G29" s="4">
        <v>13</v>
      </c>
      <c r="H29" s="4">
        <f t="shared" si="1"/>
        <v>13</v>
      </c>
      <c r="I29" s="4">
        <v>17</v>
      </c>
      <c r="J29" s="4">
        <f t="shared" si="2"/>
        <v>17</v>
      </c>
      <c r="K29" s="4">
        <v>25</v>
      </c>
      <c r="L29" s="4">
        <f t="shared" si="3"/>
        <v>25</v>
      </c>
      <c r="M29" s="4">
        <v>28</v>
      </c>
      <c r="N29" s="4">
        <f t="shared" si="4"/>
        <v>28</v>
      </c>
      <c r="O29" s="4">
        <v>25</v>
      </c>
      <c r="P29" s="4">
        <f t="shared" si="5"/>
        <v>25</v>
      </c>
      <c r="Q29" s="4">
        <v>16</v>
      </c>
      <c r="R29" s="4">
        <f t="shared" si="6"/>
        <v>16</v>
      </c>
      <c r="S29" s="4">
        <v>25</v>
      </c>
      <c r="T29" s="4">
        <f t="shared" si="7"/>
        <v>25</v>
      </c>
      <c r="U29" s="4" t="s">
        <v>437</v>
      </c>
      <c r="V29" s="4" t="str">
        <f t="shared" si="8"/>
        <v> </v>
      </c>
      <c r="W29" s="4" t="s">
        <v>438</v>
      </c>
      <c r="X29" s="4" t="str">
        <f t="shared" si="9"/>
        <v> </v>
      </c>
      <c r="Y29" s="4"/>
      <c r="Z29" s="4">
        <f t="shared" si="10"/>
        <v>28</v>
      </c>
      <c r="AA29" s="4">
        <f t="shared" si="11"/>
        <v>140</v>
      </c>
    </row>
    <row r="30" spans="1:27" s="1" customFormat="1" ht="12.75">
      <c r="A30" s="1">
        <v>25</v>
      </c>
      <c r="B30" s="46" t="s">
        <v>439</v>
      </c>
      <c r="C30" s="47">
        <v>74</v>
      </c>
      <c r="D30" s="48" t="s">
        <v>440</v>
      </c>
      <c r="E30" s="4">
        <v>26</v>
      </c>
      <c r="F30" s="4">
        <f t="shared" si="0"/>
        <v>26</v>
      </c>
      <c r="G30" s="4">
        <v>21</v>
      </c>
      <c r="H30" s="4">
        <f t="shared" si="1"/>
        <v>21</v>
      </c>
      <c r="I30" s="4">
        <v>22</v>
      </c>
      <c r="J30" s="4">
        <f t="shared" si="2"/>
        <v>22</v>
      </c>
      <c r="K30" s="4">
        <v>21</v>
      </c>
      <c r="L30" s="4">
        <f t="shared" si="3"/>
        <v>21</v>
      </c>
      <c r="M30" s="4">
        <v>20</v>
      </c>
      <c r="N30" s="4">
        <f t="shared" si="4"/>
        <v>20</v>
      </c>
      <c r="O30" s="4">
        <v>21</v>
      </c>
      <c r="P30" s="4">
        <f t="shared" si="5"/>
        <v>21</v>
      </c>
      <c r="Q30" s="4">
        <v>26</v>
      </c>
      <c r="R30" s="4">
        <f t="shared" si="6"/>
        <v>26</v>
      </c>
      <c r="S30" s="4">
        <v>23</v>
      </c>
      <c r="T30" s="4">
        <f t="shared" si="7"/>
        <v>23</v>
      </c>
      <c r="U30" s="4" t="s">
        <v>441</v>
      </c>
      <c r="V30" s="4" t="str">
        <f t="shared" si="8"/>
        <v> </v>
      </c>
      <c r="W30" s="4" t="s">
        <v>442</v>
      </c>
      <c r="X30" s="4" t="str">
        <f t="shared" si="9"/>
        <v> </v>
      </c>
      <c r="Y30" s="4"/>
      <c r="Z30" s="4">
        <f t="shared" si="10"/>
        <v>26</v>
      </c>
      <c r="AA30" s="4">
        <f t="shared" si="11"/>
        <v>154</v>
      </c>
    </row>
    <row r="31" spans="1:27" s="1" customFormat="1" ht="12.75">
      <c r="A31" s="1">
        <v>26</v>
      </c>
      <c r="B31" s="46" t="s">
        <v>443</v>
      </c>
      <c r="C31" s="47">
        <v>98</v>
      </c>
      <c r="D31" s="48" t="s">
        <v>444</v>
      </c>
      <c r="E31" s="4">
        <v>25</v>
      </c>
      <c r="F31" s="4">
        <f t="shared" si="0"/>
        <v>25</v>
      </c>
      <c r="G31" s="4">
        <v>18</v>
      </c>
      <c r="H31" s="4">
        <f t="shared" si="1"/>
        <v>18</v>
      </c>
      <c r="I31" s="4">
        <v>21</v>
      </c>
      <c r="J31" s="4">
        <f t="shared" si="2"/>
        <v>21</v>
      </c>
      <c r="K31" s="4">
        <v>28</v>
      </c>
      <c r="L31" s="4">
        <f t="shared" si="3"/>
        <v>28</v>
      </c>
      <c r="M31" s="4">
        <v>27</v>
      </c>
      <c r="N31" s="4">
        <f t="shared" si="4"/>
        <v>27</v>
      </c>
      <c r="O31" s="4">
        <v>24</v>
      </c>
      <c r="P31" s="4">
        <f t="shared" si="5"/>
        <v>24</v>
      </c>
      <c r="Q31" s="4">
        <v>28</v>
      </c>
      <c r="R31" s="4">
        <f t="shared" si="6"/>
        <v>28</v>
      </c>
      <c r="S31" s="4">
        <v>22</v>
      </c>
      <c r="T31" s="4">
        <f t="shared" si="7"/>
        <v>22</v>
      </c>
      <c r="U31" s="4" t="s">
        <v>445</v>
      </c>
      <c r="V31" s="4" t="str">
        <f t="shared" si="8"/>
        <v> </v>
      </c>
      <c r="W31" s="4" t="s">
        <v>446</v>
      </c>
      <c r="X31" s="4" t="str">
        <f t="shared" si="9"/>
        <v> </v>
      </c>
      <c r="Y31" s="4"/>
      <c r="Z31" s="4">
        <f t="shared" si="10"/>
        <v>28</v>
      </c>
      <c r="AA31" s="4">
        <f t="shared" si="11"/>
        <v>165</v>
      </c>
    </row>
    <row r="32" spans="1:27" s="1" customFormat="1" ht="12.75">
      <c r="A32" s="1">
        <v>27</v>
      </c>
      <c r="B32" s="46" t="s">
        <v>447</v>
      </c>
      <c r="C32" s="47">
        <v>72</v>
      </c>
      <c r="D32" s="48" t="s">
        <v>448</v>
      </c>
      <c r="E32" s="4">
        <v>28</v>
      </c>
      <c r="F32" s="4">
        <f t="shared" si="0"/>
        <v>28</v>
      </c>
      <c r="G32" s="4">
        <v>17</v>
      </c>
      <c r="H32" s="4">
        <f t="shared" si="1"/>
        <v>17</v>
      </c>
      <c r="I32" s="4">
        <v>26</v>
      </c>
      <c r="J32" s="4">
        <f t="shared" si="2"/>
        <v>26</v>
      </c>
      <c r="K32" s="4">
        <v>23</v>
      </c>
      <c r="L32" s="4">
        <f t="shared" si="3"/>
        <v>23</v>
      </c>
      <c r="M32" s="4">
        <v>24</v>
      </c>
      <c r="N32" s="4">
        <f t="shared" si="4"/>
        <v>24</v>
      </c>
      <c r="O32" s="4">
        <v>27</v>
      </c>
      <c r="P32" s="4">
        <f t="shared" si="5"/>
        <v>27</v>
      </c>
      <c r="Q32" s="4">
        <v>25</v>
      </c>
      <c r="R32" s="4">
        <f t="shared" si="6"/>
        <v>25</v>
      </c>
      <c r="S32" s="4">
        <v>24</v>
      </c>
      <c r="T32" s="4">
        <f t="shared" si="7"/>
        <v>24</v>
      </c>
      <c r="U32" s="4" t="s">
        <v>449</v>
      </c>
      <c r="V32" s="4" t="str">
        <f t="shared" si="8"/>
        <v> </v>
      </c>
      <c r="W32" s="4" t="s">
        <v>450</v>
      </c>
      <c r="X32" s="4" t="str">
        <f t="shared" si="9"/>
        <v> </v>
      </c>
      <c r="Y32" s="4"/>
      <c r="Z32" s="4">
        <f t="shared" si="10"/>
        <v>28</v>
      </c>
      <c r="AA32" s="4">
        <f t="shared" si="11"/>
        <v>166</v>
      </c>
    </row>
    <row r="33" spans="1:27" s="1" customFormat="1" ht="12.75">
      <c r="A33" s="1">
        <v>28</v>
      </c>
      <c r="B33" s="46" t="s">
        <v>451</v>
      </c>
      <c r="C33" s="47">
        <v>204</v>
      </c>
      <c r="D33" s="48" t="s">
        <v>452</v>
      </c>
      <c r="E33" s="4">
        <v>29</v>
      </c>
      <c r="F33" s="4">
        <f t="shared" si="0"/>
        <v>29</v>
      </c>
      <c r="G33" s="4">
        <v>26</v>
      </c>
      <c r="H33" s="4">
        <f t="shared" si="1"/>
        <v>26</v>
      </c>
      <c r="I33" s="4">
        <v>28</v>
      </c>
      <c r="J33" s="4">
        <f t="shared" si="2"/>
        <v>28</v>
      </c>
      <c r="K33" s="4">
        <v>26</v>
      </c>
      <c r="L33" s="4">
        <f t="shared" si="3"/>
        <v>26</v>
      </c>
      <c r="M33" s="4">
        <v>25</v>
      </c>
      <c r="N33" s="4">
        <f t="shared" si="4"/>
        <v>25</v>
      </c>
      <c r="O33" s="4">
        <v>26</v>
      </c>
      <c r="P33" s="4">
        <f t="shared" si="5"/>
        <v>26</v>
      </c>
      <c r="Q33" s="4">
        <v>29</v>
      </c>
      <c r="R33" s="4">
        <f t="shared" si="6"/>
        <v>29</v>
      </c>
      <c r="S33" s="4">
        <v>26</v>
      </c>
      <c r="T33" s="4">
        <f t="shared" si="7"/>
        <v>26</v>
      </c>
      <c r="U33" s="4" t="s">
        <v>453</v>
      </c>
      <c r="V33" s="4" t="str">
        <f t="shared" si="8"/>
        <v> </v>
      </c>
      <c r="W33" s="4" t="s">
        <v>454</v>
      </c>
      <c r="X33" s="4" t="str">
        <f t="shared" si="9"/>
        <v> </v>
      </c>
      <c r="Y33" s="4"/>
      <c r="Z33" s="4">
        <f t="shared" si="10"/>
        <v>29</v>
      </c>
      <c r="AA33" s="4">
        <f t="shared" si="11"/>
        <v>186</v>
      </c>
    </row>
    <row r="34" spans="1:27" s="1" customFormat="1" ht="12.75">
      <c r="A34" s="1">
        <v>29</v>
      </c>
      <c r="B34" s="46" t="s">
        <v>455</v>
      </c>
      <c r="C34" s="47">
        <v>2</v>
      </c>
      <c r="D34" s="48" t="s">
        <v>456</v>
      </c>
      <c r="E34" s="4">
        <v>27</v>
      </c>
      <c r="F34" s="4">
        <f t="shared" si="0"/>
        <v>27</v>
      </c>
      <c r="G34" s="4">
        <v>28</v>
      </c>
      <c r="H34" s="4">
        <f t="shared" si="1"/>
        <v>28</v>
      </c>
      <c r="I34" s="4">
        <v>27</v>
      </c>
      <c r="J34" s="4">
        <f t="shared" si="2"/>
        <v>27</v>
      </c>
      <c r="K34" s="4">
        <v>29</v>
      </c>
      <c r="L34" s="4">
        <f t="shared" si="3"/>
        <v>29</v>
      </c>
      <c r="M34" s="4">
        <v>29</v>
      </c>
      <c r="N34" s="4">
        <f t="shared" si="4"/>
        <v>29</v>
      </c>
      <c r="O34" s="4">
        <v>29</v>
      </c>
      <c r="P34" s="4">
        <f t="shared" si="5"/>
        <v>29</v>
      </c>
      <c r="Q34" s="4">
        <v>27</v>
      </c>
      <c r="R34" s="4">
        <f t="shared" si="6"/>
        <v>27</v>
      </c>
      <c r="S34" s="4">
        <v>28</v>
      </c>
      <c r="T34" s="4">
        <f t="shared" si="7"/>
        <v>28</v>
      </c>
      <c r="U34" s="4" t="s">
        <v>457</v>
      </c>
      <c r="V34" s="4" t="str">
        <f t="shared" si="8"/>
        <v> </v>
      </c>
      <c r="W34" s="4" t="s">
        <v>458</v>
      </c>
      <c r="X34" s="4" t="str">
        <f t="shared" si="9"/>
        <v> </v>
      </c>
      <c r="Y34" s="4"/>
      <c r="Z34" s="4">
        <f t="shared" si="10"/>
        <v>29</v>
      </c>
      <c r="AA34" s="4">
        <f t="shared" si="11"/>
        <v>195</v>
      </c>
    </row>
  </sheetData>
  <mergeCells count="10">
    <mergeCell ref="A1:AA1"/>
    <mergeCell ref="A2:AA2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workbookViewId="0" topLeftCell="E1">
      <selection activeCell="D11" sqref="D11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5.140625" style="0" customWidth="1"/>
    <col min="4" max="4" width="22.00390625" style="0" customWidth="1"/>
    <col min="5" max="5" width="4.28125" style="0" customWidth="1"/>
    <col min="6" max="6" width="5.28125" style="0" customWidth="1"/>
    <col min="7" max="7" width="4.421875" style="0" customWidth="1"/>
    <col min="8" max="8" width="5.140625" style="0" customWidth="1"/>
    <col min="9" max="9" width="4.28125" style="0" customWidth="1"/>
    <col min="10" max="10" width="4.7109375" style="0" customWidth="1"/>
    <col min="11" max="12" width="4.421875" style="0" customWidth="1"/>
    <col min="13" max="15" width="4.28125" style="0" customWidth="1"/>
    <col min="16" max="16" width="4.8515625" style="0" customWidth="1"/>
    <col min="17" max="17" width="4.28125" style="0" customWidth="1"/>
    <col min="18" max="18" width="4.421875" style="0" customWidth="1"/>
    <col min="19" max="19" width="4.28125" style="0" customWidth="1"/>
    <col min="20" max="20" width="4.421875" style="0" customWidth="1"/>
    <col min="21" max="21" width="4.28125" style="0" customWidth="1"/>
    <col min="22" max="22" width="4.57421875" style="0" customWidth="1"/>
    <col min="23" max="23" width="4.28125" style="0" hidden="1" customWidth="1"/>
    <col min="24" max="24" width="3.8515625" style="0" hidden="1" customWidth="1"/>
    <col min="25" max="25" width="7.00390625" style="0" customWidth="1"/>
    <col min="26" max="26" width="7.140625" style="0" customWidth="1"/>
    <col min="27" max="27" width="6.8515625" style="0" customWidth="1"/>
    <col min="28" max="16384" width="11.00390625" style="0" customWidth="1"/>
  </cols>
  <sheetData>
    <row r="1" spans="1:27" s="1" customFormat="1" ht="17.25">
      <c r="A1" s="73" t="s">
        <v>459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1:27" s="1" customFormat="1" ht="17.25">
      <c r="A2" s="73" t="s">
        <v>460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="1" customFormat="1" ht="12.75"/>
    <row r="4" spans="5:27" s="43" customFormat="1" ht="13.5" customHeight="1">
      <c r="E4" s="72" t="s">
        <v>2</v>
      </c>
      <c r="F4" s="72"/>
      <c r="G4" s="72" t="s">
        <v>3</v>
      </c>
      <c r="H4" s="72"/>
      <c r="I4" s="72" t="s">
        <v>4</v>
      </c>
      <c r="J4" s="72"/>
      <c r="K4" s="72" t="s">
        <v>5</v>
      </c>
      <c r="L4" s="72"/>
      <c r="M4" s="72" t="s">
        <v>6</v>
      </c>
      <c r="N4" s="72"/>
      <c r="O4" s="72" t="s">
        <v>7</v>
      </c>
      <c r="P4" s="72"/>
      <c r="Q4" s="72" t="s">
        <v>8</v>
      </c>
      <c r="R4" s="72"/>
      <c r="S4" s="72" t="s">
        <v>9</v>
      </c>
      <c r="T4" s="72"/>
      <c r="U4" s="72" t="s">
        <v>10</v>
      </c>
      <c r="V4" s="72"/>
      <c r="W4" s="31" t="s">
        <v>11</v>
      </c>
      <c r="X4" s="31"/>
      <c r="Y4" s="44" t="s">
        <v>12</v>
      </c>
      <c r="Z4" s="44" t="s">
        <v>13</v>
      </c>
      <c r="AA4" s="44" t="s">
        <v>14</v>
      </c>
    </row>
    <row r="5" spans="2:27" s="43" customFormat="1" ht="13.5" customHeight="1">
      <c r="B5" s="6" t="s">
        <v>15</v>
      </c>
      <c r="C5" s="29" t="s">
        <v>16</v>
      </c>
      <c r="D5" s="31" t="s">
        <v>18</v>
      </c>
      <c r="E5" s="31" t="s">
        <v>19</v>
      </c>
      <c r="F5" s="31" t="s">
        <v>20</v>
      </c>
      <c r="G5" s="31" t="s">
        <v>19</v>
      </c>
      <c r="H5" s="31" t="s">
        <v>20</v>
      </c>
      <c r="I5" s="31" t="s">
        <v>19</v>
      </c>
      <c r="J5" s="31" t="s">
        <v>20</v>
      </c>
      <c r="K5" s="31" t="s">
        <v>19</v>
      </c>
      <c r="L5" s="31" t="s">
        <v>20</v>
      </c>
      <c r="M5" s="31" t="s">
        <v>19</v>
      </c>
      <c r="N5" s="31" t="s">
        <v>20</v>
      </c>
      <c r="O5" s="31" t="s">
        <v>19</v>
      </c>
      <c r="P5" s="31" t="s">
        <v>20</v>
      </c>
      <c r="Q5" s="31" t="s">
        <v>19</v>
      </c>
      <c r="R5" s="31" t="s">
        <v>20</v>
      </c>
      <c r="S5" s="31" t="s">
        <v>19</v>
      </c>
      <c r="T5" s="31" t="s">
        <v>20</v>
      </c>
      <c r="U5" s="31" t="s">
        <v>19</v>
      </c>
      <c r="V5" s="31" t="s">
        <v>20</v>
      </c>
      <c r="W5" s="31" t="s">
        <v>19</v>
      </c>
      <c r="X5" s="31" t="s">
        <v>20</v>
      </c>
      <c r="Y5" s="30" t="s">
        <v>20</v>
      </c>
      <c r="Z5" s="30" t="s">
        <v>20</v>
      </c>
      <c r="AA5" s="30" t="s">
        <v>22</v>
      </c>
    </row>
    <row r="6" spans="1:27" s="1" customFormat="1" ht="13.5" customHeight="1">
      <c r="A6" s="71">
        <v>1</v>
      </c>
      <c r="B6" s="46" t="s">
        <v>461</v>
      </c>
      <c r="C6" s="47">
        <v>110</v>
      </c>
      <c r="D6" s="48" t="s">
        <v>462</v>
      </c>
      <c r="E6" s="4">
        <v>1</v>
      </c>
      <c r="F6" s="4">
        <f aca="true" t="shared" si="0" ref="F6:F37">IF(OR(E6="dnf",E6="dns",E6="dnc",E6="dsq",E6="bfd",E6="ocs",E6="raf",E6="dne"),57,E6)</f>
        <v>1</v>
      </c>
      <c r="G6" s="4">
        <v>4</v>
      </c>
      <c r="H6" s="4">
        <f aca="true" t="shared" si="1" ref="H6:H37">IF(OR(G6="dnf",G6="dns",G6="dnc",G6="dsq",G6="bfd",G6="ocs",G6="raf",G6="dne"),57,G6)</f>
        <v>4</v>
      </c>
      <c r="I6" s="4">
        <v>1</v>
      </c>
      <c r="J6" s="4">
        <f aca="true" t="shared" si="2" ref="J6:J37">IF(OR(I6="dnf",I6="dns",I6="dnc",I6="dsq",I6="bfd",I6="ocs",I6="raf",I6="dne"),57,I6)</f>
        <v>1</v>
      </c>
      <c r="K6" s="4" t="s">
        <v>463</v>
      </c>
      <c r="L6" s="4">
        <f aca="true" t="shared" si="3" ref="L6:L37">IF(OR(K6="dnf",K6="dns",K6="dnc",K6="dsq",K6="bfd",K6="ocs",K6="raf",K6="dne"),57,K6)</f>
        <v>57</v>
      </c>
      <c r="M6" s="4">
        <v>3</v>
      </c>
      <c r="N6" s="4">
        <f aca="true" t="shared" si="4" ref="N6:N37">IF(OR(M6="dnf",M6="dns",M6="dnc",M6="dsq",M6="bfd",M6="ocs",M6="raf",M6="dne"),57,M6)</f>
        <v>3</v>
      </c>
      <c r="O6" s="4">
        <v>2</v>
      </c>
      <c r="P6" s="4">
        <f aca="true" t="shared" si="5" ref="P6:P37">IF(OR(O6="dnf",O6="dns",O6="dnc",O6="dsq",O6="bfd",O6="ocs",O6="raf",O6="dne"),57,O6)</f>
        <v>2</v>
      </c>
      <c r="Q6" s="4">
        <v>4</v>
      </c>
      <c r="R6" s="4">
        <f aca="true" t="shared" si="6" ref="R6:R37">IF(OR(Q6="dnf",Q6="dns",Q6="dnc",Q6="dsq",Q6="bfd",Q6="ocs",Q6="raf",Q6="dne"),57,Q6)</f>
        <v>4</v>
      </c>
      <c r="S6" s="4">
        <v>1</v>
      </c>
      <c r="T6" s="4">
        <f aca="true" t="shared" si="7" ref="T6:T37">IF(OR(S6="dnf",S6="dns",S6="dnc",S6="dsq",S6="bfd",S6="ocs",S6="raf",S6="dne"),57,S6)</f>
        <v>1</v>
      </c>
      <c r="U6" s="4">
        <v>2</v>
      </c>
      <c r="V6" s="4">
        <f aca="true" t="shared" si="8" ref="V6:V37">IF(OR(U6="dnf",U6="dns",U6="dnc",U6="dsq",U6="bfd",U6="ocs",U6="raf",U6="dne"),57,U6)</f>
        <v>2</v>
      </c>
      <c r="W6" s="4"/>
      <c r="X6" s="4">
        <f aca="true" t="shared" si="9" ref="X6:X37">IF(OR(W6="dnf",W6="dns",W6="dnc",W6="dsq",W6="bfd",W6="ocs",W6="raf",W6="dne"),57,W6)</f>
        <v>0</v>
      </c>
      <c r="Y6" s="4"/>
      <c r="Z6" s="4">
        <f aca="true" t="shared" si="10" ref="Z6:Z37">MAX(F6,J6,H6,L6,N6,P6,R6,T6,V6,X6)</f>
        <v>57</v>
      </c>
      <c r="AA6" s="4">
        <f>SUM(T6,R6,P6,N6,L6,J6,H6,F6,V6,Y6)-Z6</f>
        <v>18</v>
      </c>
    </row>
    <row r="7" spans="1:27" s="1" customFormat="1" ht="13.5" customHeight="1">
      <c r="A7" s="71">
        <v>2</v>
      </c>
      <c r="B7" s="46" t="s">
        <v>464</v>
      </c>
      <c r="C7" s="47">
        <v>377</v>
      </c>
      <c r="D7" s="48" t="s">
        <v>465</v>
      </c>
      <c r="E7" s="4">
        <v>2</v>
      </c>
      <c r="F7" s="4">
        <f t="shared" si="0"/>
        <v>2</v>
      </c>
      <c r="G7" s="4">
        <v>3</v>
      </c>
      <c r="H7" s="4">
        <f t="shared" si="1"/>
        <v>3</v>
      </c>
      <c r="I7" s="4">
        <v>2</v>
      </c>
      <c r="J7" s="4">
        <f t="shared" si="2"/>
        <v>2</v>
      </c>
      <c r="K7" s="4">
        <v>2</v>
      </c>
      <c r="L7" s="4">
        <f t="shared" si="3"/>
        <v>2</v>
      </c>
      <c r="M7" s="4">
        <v>2</v>
      </c>
      <c r="N7" s="4">
        <f t="shared" si="4"/>
        <v>2</v>
      </c>
      <c r="O7" s="4">
        <v>4</v>
      </c>
      <c r="P7" s="4">
        <f t="shared" si="5"/>
        <v>4</v>
      </c>
      <c r="Q7" s="4">
        <v>7</v>
      </c>
      <c r="R7" s="4">
        <f t="shared" si="6"/>
        <v>7</v>
      </c>
      <c r="S7" s="4">
        <v>2</v>
      </c>
      <c r="T7" s="4">
        <f t="shared" si="7"/>
        <v>2</v>
      </c>
      <c r="U7" s="4">
        <v>5</v>
      </c>
      <c r="V7" s="4">
        <f t="shared" si="8"/>
        <v>5</v>
      </c>
      <c r="W7" s="4"/>
      <c r="X7" s="4">
        <f t="shared" si="9"/>
        <v>0</v>
      </c>
      <c r="Y7" s="4"/>
      <c r="Z7" s="4">
        <f t="shared" si="10"/>
        <v>7</v>
      </c>
      <c r="AA7" s="4">
        <f aca="true" t="shared" si="11" ref="AA7:AA61">SUM(T7,R7,P7,N7,L7,J7,H7,F7,V7,Y7)-Z7</f>
        <v>22</v>
      </c>
    </row>
    <row r="8" spans="1:27" s="1" customFormat="1" ht="13.5" customHeight="1">
      <c r="A8" s="71">
        <v>3</v>
      </c>
      <c r="B8" s="46" t="s">
        <v>466</v>
      </c>
      <c r="C8" s="47">
        <v>738</v>
      </c>
      <c r="D8" s="48" t="s">
        <v>467</v>
      </c>
      <c r="E8" s="4">
        <v>3</v>
      </c>
      <c r="F8" s="4">
        <f t="shared" si="0"/>
        <v>3</v>
      </c>
      <c r="G8" s="4">
        <v>1</v>
      </c>
      <c r="H8" s="4">
        <f t="shared" si="1"/>
        <v>1</v>
      </c>
      <c r="I8" s="4">
        <v>4</v>
      </c>
      <c r="J8" s="4">
        <f t="shared" si="2"/>
        <v>4</v>
      </c>
      <c r="K8" s="4">
        <v>4</v>
      </c>
      <c r="L8" s="4">
        <f t="shared" si="3"/>
        <v>4</v>
      </c>
      <c r="M8" s="4">
        <v>1</v>
      </c>
      <c r="N8" s="4">
        <f t="shared" si="4"/>
        <v>1</v>
      </c>
      <c r="O8" s="4">
        <v>1</v>
      </c>
      <c r="P8" s="4">
        <f t="shared" si="5"/>
        <v>1</v>
      </c>
      <c r="Q8" s="4">
        <v>5</v>
      </c>
      <c r="R8" s="4">
        <f t="shared" si="6"/>
        <v>5</v>
      </c>
      <c r="S8" s="4" t="s">
        <v>468</v>
      </c>
      <c r="T8" s="4">
        <f t="shared" si="7"/>
        <v>57</v>
      </c>
      <c r="U8" s="4">
        <v>6</v>
      </c>
      <c r="V8" s="4">
        <f t="shared" si="8"/>
        <v>6</v>
      </c>
      <c r="W8" s="4"/>
      <c r="X8" s="4">
        <f t="shared" si="9"/>
        <v>0</v>
      </c>
      <c r="Y8" s="4"/>
      <c r="Z8" s="4">
        <f t="shared" si="10"/>
        <v>57</v>
      </c>
      <c r="AA8" s="4">
        <f t="shared" si="11"/>
        <v>25</v>
      </c>
    </row>
    <row r="9" spans="1:27" s="1" customFormat="1" ht="13.5" customHeight="1">
      <c r="A9" s="71">
        <v>4</v>
      </c>
      <c r="B9" s="46" t="s">
        <v>469</v>
      </c>
      <c r="C9" s="47">
        <v>10</v>
      </c>
      <c r="D9" s="48" t="s">
        <v>470</v>
      </c>
      <c r="E9" s="4">
        <v>4</v>
      </c>
      <c r="F9" s="4">
        <f t="shared" si="0"/>
        <v>4</v>
      </c>
      <c r="G9" s="4">
        <v>11</v>
      </c>
      <c r="H9" s="4">
        <f t="shared" si="1"/>
        <v>11</v>
      </c>
      <c r="I9" s="4">
        <v>3</v>
      </c>
      <c r="J9" s="4">
        <f t="shared" si="2"/>
        <v>3</v>
      </c>
      <c r="K9" s="4">
        <v>3</v>
      </c>
      <c r="L9" s="4">
        <f t="shared" si="3"/>
        <v>3</v>
      </c>
      <c r="M9" s="4">
        <v>5</v>
      </c>
      <c r="N9" s="4">
        <f t="shared" si="4"/>
        <v>5</v>
      </c>
      <c r="O9" s="4">
        <v>8</v>
      </c>
      <c r="P9" s="4">
        <f t="shared" si="5"/>
        <v>8</v>
      </c>
      <c r="Q9" s="4">
        <v>1</v>
      </c>
      <c r="R9" s="4">
        <f t="shared" si="6"/>
        <v>1</v>
      </c>
      <c r="S9" s="4" t="s">
        <v>471</v>
      </c>
      <c r="T9" s="4">
        <f t="shared" si="7"/>
        <v>57</v>
      </c>
      <c r="U9" s="4">
        <v>1</v>
      </c>
      <c r="V9" s="4">
        <f t="shared" si="8"/>
        <v>1</v>
      </c>
      <c r="W9" s="4"/>
      <c r="X9" s="4">
        <f t="shared" si="9"/>
        <v>0</v>
      </c>
      <c r="Y9" s="4"/>
      <c r="Z9" s="4">
        <f t="shared" si="10"/>
        <v>57</v>
      </c>
      <c r="AA9" s="4">
        <f t="shared" si="11"/>
        <v>36</v>
      </c>
    </row>
    <row r="10" spans="1:27" s="1" customFormat="1" ht="13.5" customHeight="1">
      <c r="A10" s="71">
        <v>5</v>
      </c>
      <c r="B10" s="46" t="s">
        <v>472</v>
      </c>
      <c r="C10" s="47">
        <v>75</v>
      </c>
      <c r="D10" s="48" t="s">
        <v>473</v>
      </c>
      <c r="E10" s="4">
        <v>5</v>
      </c>
      <c r="F10" s="4">
        <f t="shared" si="0"/>
        <v>5</v>
      </c>
      <c r="G10" s="4">
        <v>24</v>
      </c>
      <c r="H10" s="4">
        <f t="shared" si="1"/>
        <v>24</v>
      </c>
      <c r="I10" s="4">
        <v>5</v>
      </c>
      <c r="J10" s="4">
        <f t="shared" si="2"/>
        <v>5</v>
      </c>
      <c r="K10" s="4">
        <v>6</v>
      </c>
      <c r="L10" s="4">
        <f t="shared" si="3"/>
        <v>6</v>
      </c>
      <c r="M10" s="4">
        <v>7</v>
      </c>
      <c r="N10" s="4">
        <f t="shared" si="4"/>
        <v>7</v>
      </c>
      <c r="O10" s="4">
        <v>9</v>
      </c>
      <c r="P10" s="4">
        <f t="shared" si="5"/>
        <v>9</v>
      </c>
      <c r="Q10" s="4">
        <v>2</v>
      </c>
      <c r="R10" s="4">
        <f t="shared" si="6"/>
        <v>2</v>
      </c>
      <c r="S10" s="4">
        <v>4</v>
      </c>
      <c r="T10" s="4">
        <f t="shared" si="7"/>
        <v>4</v>
      </c>
      <c r="U10" s="4">
        <v>7</v>
      </c>
      <c r="V10" s="4">
        <f t="shared" si="8"/>
        <v>7</v>
      </c>
      <c r="W10" s="4"/>
      <c r="X10" s="4">
        <f t="shared" si="9"/>
        <v>0</v>
      </c>
      <c r="Y10" s="4"/>
      <c r="Z10" s="4">
        <f t="shared" si="10"/>
        <v>24</v>
      </c>
      <c r="AA10" s="4">
        <f t="shared" si="11"/>
        <v>45</v>
      </c>
    </row>
    <row r="11" spans="1:27" s="1" customFormat="1" ht="13.5" customHeight="1">
      <c r="A11" s="71">
        <v>6</v>
      </c>
      <c r="B11" s="50" t="s">
        <v>474</v>
      </c>
      <c r="C11" s="51">
        <v>14</v>
      </c>
      <c r="D11" s="52" t="s">
        <v>475</v>
      </c>
      <c r="E11" s="4">
        <v>13</v>
      </c>
      <c r="F11" s="4">
        <f t="shared" si="0"/>
        <v>13</v>
      </c>
      <c r="G11" s="4">
        <v>5</v>
      </c>
      <c r="H11" s="4">
        <f t="shared" si="1"/>
        <v>5</v>
      </c>
      <c r="I11" s="4">
        <v>12</v>
      </c>
      <c r="J11" s="4">
        <f t="shared" si="2"/>
        <v>12</v>
      </c>
      <c r="K11" s="4">
        <v>8</v>
      </c>
      <c r="L11" s="4">
        <f t="shared" si="3"/>
        <v>8</v>
      </c>
      <c r="M11" s="4">
        <v>26</v>
      </c>
      <c r="N11" s="4">
        <f t="shared" si="4"/>
        <v>26</v>
      </c>
      <c r="O11" s="4">
        <v>13</v>
      </c>
      <c r="P11" s="4">
        <f t="shared" si="5"/>
        <v>13</v>
      </c>
      <c r="Q11" s="4">
        <v>3</v>
      </c>
      <c r="R11" s="4">
        <f t="shared" si="6"/>
        <v>3</v>
      </c>
      <c r="S11" s="4">
        <v>9</v>
      </c>
      <c r="T11" s="4">
        <f t="shared" si="7"/>
        <v>9</v>
      </c>
      <c r="U11" s="4">
        <v>4</v>
      </c>
      <c r="V11" s="4">
        <f t="shared" si="8"/>
        <v>4</v>
      </c>
      <c r="W11" s="4"/>
      <c r="X11" s="4">
        <f t="shared" si="9"/>
        <v>0</v>
      </c>
      <c r="Y11" s="4"/>
      <c r="Z11" s="4">
        <f t="shared" si="10"/>
        <v>26</v>
      </c>
      <c r="AA11" s="4">
        <f t="shared" si="11"/>
        <v>67</v>
      </c>
    </row>
    <row r="12" spans="1:27" s="1" customFormat="1" ht="13.5" customHeight="1">
      <c r="A12" s="71">
        <v>7</v>
      </c>
      <c r="B12" s="46" t="s">
        <v>476</v>
      </c>
      <c r="C12" s="47">
        <v>191</v>
      </c>
      <c r="D12" s="48" t="s">
        <v>477</v>
      </c>
      <c r="E12" s="32">
        <v>6</v>
      </c>
      <c r="F12" s="4">
        <f t="shared" si="0"/>
        <v>6</v>
      </c>
      <c r="G12" s="4">
        <v>10</v>
      </c>
      <c r="H12" s="4">
        <f t="shared" si="1"/>
        <v>10</v>
      </c>
      <c r="I12" s="4">
        <v>7</v>
      </c>
      <c r="J12" s="4">
        <f t="shared" si="2"/>
        <v>7</v>
      </c>
      <c r="K12" s="4">
        <v>17</v>
      </c>
      <c r="L12" s="4">
        <f t="shared" si="3"/>
        <v>17</v>
      </c>
      <c r="M12" s="4">
        <v>15</v>
      </c>
      <c r="N12" s="4">
        <f t="shared" si="4"/>
        <v>15</v>
      </c>
      <c r="O12" s="4">
        <v>10</v>
      </c>
      <c r="P12" s="4">
        <f t="shared" si="5"/>
        <v>10</v>
      </c>
      <c r="Q12" s="4">
        <v>6</v>
      </c>
      <c r="R12" s="4">
        <f t="shared" si="6"/>
        <v>6</v>
      </c>
      <c r="S12" s="4">
        <v>7</v>
      </c>
      <c r="T12" s="4">
        <f t="shared" si="7"/>
        <v>7</v>
      </c>
      <c r="U12" s="4">
        <v>11</v>
      </c>
      <c r="V12" s="4">
        <f t="shared" si="8"/>
        <v>11</v>
      </c>
      <c r="W12" s="4"/>
      <c r="X12" s="4">
        <f t="shared" si="9"/>
        <v>0</v>
      </c>
      <c r="Y12" s="4"/>
      <c r="Z12" s="4">
        <f t="shared" si="10"/>
        <v>17</v>
      </c>
      <c r="AA12" s="4">
        <f t="shared" si="11"/>
        <v>72</v>
      </c>
    </row>
    <row r="13" spans="1:27" s="1" customFormat="1" ht="13.5" customHeight="1">
      <c r="A13" s="71">
        <v>8</v>
      </c>
      <c r="B13" s="46" t="s">
        <v>478</v>
      </c>
      <c r="C13" s="47">
        <v>2110</v>
      </c>
      <c r="D13" s="48" t="s">
        <v>479</v>
      </c>
      <c r="E13" s="4">
        <v>10</v>
      </c>
      <c r="F13" s="4">
        <f t="shared" si="0"/>
        <v>10</v>
      </c>
      <c r="G13" s="4">
        <v>18</v>
      </c>
      <c r="H13" s="4">
        <f t="shared" si="1"/>
        <v>18</v>
      </c>
      <c r="I13" s="4">
        <v>25</v>
      </c>
      <c r="J13" s="4">
        <f t="shared" si="2"/>
        <v>25</v>
      </c>
      <c r="K13" s="4">
        <v>1</v>
      </c>
      <c r="L13" s="4">
        <f t="shared" si="3"/>
        <v>1</v>
      </c>
      <c r="M13" s="4">
        <v>8</v>
      </c>
      <c r="N13" s="4">
        <f t="shared" si="4"/>
        <v>8</v>
      </c>
      <c r="O13" s="4">
        <v>7</v>
      </c>
      <c r="P13" s="4">
        <f t="shared" si="5"/>
        <v>7</v>
      </c>
      <c r="Q13" s="4">
        <v>14</v>
      </c>
      <c r="R13" s="4">
        <f t="shared" si="6"/>
        <v>14</v>
      </c>
      <c r="S13" s="4">
        <v>13</v>
      </c>
      <c r="T13" s="4">
        <f t="shared" si="7"/>
        <v>13</v>
      </c>
      <c r="U13" s="4">
        <v>18</v>
      </c>
      <c r="V13" s="4">
        <f t="shared" si="8"/>
        <v>18</v>
      </c>
      <c r="W13" s="4"/>
      <c r="X13" s="4">
        <f t="shared" si="9"/>
        <v>0</v>
      </c>
      <c r="Y13" s="4"/>
      <c r="Z13" s="4">
        <f t="shared" si="10"/>
        <v>25</v>
      </c>
      <c r="AA13" s="4">
        <f t="shared" si="11"/>
        <v>89</v>
      </c>
    </row>
    <row r="14" spans="1:27" s="1" customFormat="1" ht="13.5" customHeight="1">
      <c r="A14" s="71">
        <v>9</v>
      </c>
      <c r="B14" s="46" t="s">
        <v>480</v>
      </c>
      <c r="C14" s="47">
        <v>117</v>
      </c>
      <c r="D14" s="48" t="s">
        <v>481</v>
      </c>
      <c r="E14" s="13">
        <v>7</v>
      </c>
      <c r="F14" s="4">
        <f t="shared" si="0"/>
        <v>7</v>
      </c>
      <c r="G14" s="4">
        <v>6</v>
      </c>
      <c r="H14" s="4">
        <f t="shared" si="1"/>
        <v>6</v>
      </c>
      <c r="I14" s="4">
        <v>41</v>
      </c>
      <c r="J14" s="4">
        <f t="shared" si="2"/>
        <v>41</v>
      </c>
      <c r="K14" s="4">
        <v>15</v>
      </c>
      <c r="L14" s="4">
        <f t="shared" si="3"/>
        <v>15</v>
      </c>
      <c r="M14" s="4">
        <v>16</v>
      </c>
      <c r="N14" s="4">
        <f t="shared" si="4"/>
        <v>16</v>
      </c>
      <c r="O14" s="4">
        <v>20</v>
      </c>
      <c r="P14" s="4">
        <f t="shared" si="5"/>
        <v>20</v>
      </c>
      <c r="Q14" s="4">
        <v>15</v>
      </c>
      <c r="R14" s="4">
        <f t="shared" si="6"/>
        <v>15</v>
      </c>
      <c r="S14" s="4">
        <v>3</v>
      </c>
      <c r="T14" s="4">
        <f t="shared" si="7"/>
        <v>3</v>
      </c>
      <c r="U14" s="4">
        <v>13</v>
      </c>
      <c r="V14" s="4">
        <f t="shared" si="8"/>
        <v>13</v>
      </c>
      <c r="W14" s="4"/>
      <c r="X14" s="4">
        <f t="shared" si="9"/>
        <v>0</v>
      </c>
      <c r="Y14" s="4"/>
      <c r="Z14" s="4">
        <f t="shared" si="10"/>
        <v>41</v>
      </c>
      <c r="AA14" s="4">
        <f t="shared" si="11"/>
        <v>95</v>
      </c>
    </row>
    <row r="15" spans="1:27" s="1" customFormat="1" ht="13.5" customHeight="1">
      <c r="A15" s="71">
        <v>10</v>
      </c>
      <c r="B15" s="46" t="s">
        <v>482</v>
      </c>
      <c r="C15" s="47">
        <v>73</v>
      </c>
      <c r="D15" s="48" t="s">
        <v>483</v>
      </c>
      <c r="E15" s="4">
        <v>8</v>
      </c>
      <c r="F15" s="4">
        <f t="shared" si="0"/>
        <v>8</v>
      </c>
      <c r="G15" s="4">
        <v>9</v>
      </c>
      <c r="H15" s="4">
        <f t="shared" si="1"/>
        <v>9</v>
      </c>
      <c r="I15" s="4">
        <v>16</v>
      </c>
      <c r="J15" s="4">
        <f t="shared" si="2"/>
        <v>16</v>
      </c>
      <c r="K15" s="4">
        <v>11</v>
      </c>
      <c r="L15" s="4">
        <f t="shared" si="3"/>
        <v>11</v>
      </c>
      <c r="M15" s="4">
        <v>13</v>
      </c>
      <c r="N15" s="4">
        <f t="shared" si="4"/>
        <v>13</v>
      </c>
      <c r="O15" s="4">
        <v>17</v>
      </c>
      <c r="P15" s="4">
        <f t="shared" si="5"/>
        <v>17</v>
      </c>
      <c r="Q15" s="4">
        <v>21</v>
      </c>
      <c r="R15" s="4">
        <f t="shared" si="6"/>
        <v>21</v>
      </c>
      <c r="S15" s="4">
        <v>36</v>
      </c>
      <c r="T15" s="4">
        <f t="shared" si="7"/>
        <v>36</v>
      </c>
      <c r="U15" s="4">
        <v>3</v>
      </c>
      <c r="V15" s="4">
        <f t="shared" si="8"/>
        <v>3</v>
      </c>
      <c r="W15" s="4"/>
      <c r="X15" s="4">
        <f t="shared" si="9"/>
        <v>0</v>
      </c>
      <c r="Y15" s="4"/>
      <c r="Z15" s="4">
        <f t="shared" si="10"/>
        <v>36</v>
      </c>
      <c r="AA15" s="4">
        <f t="shared" si="11"/>
        <v>98</v>
      </c>
    </row>
    <row r="16" spans="1:27" s="1" customFormat="1" ht="13.5" customHeight="1">
      <c r="A16" s="71">
        <v>11</v>
      </c>
      <c r="B16" s="46" t="s">
        <v>484</v>
      </c>
      <c r="C16" s="47">
        <v>274</v>
      </c>
      <c r="D16" s="48" t="s">
        <v>485</v>
      </c>
      <c r="E16" s="4">
        <v>11</v>
      </c>
      <c r="F16" s="4">
        <f t="shared" si="0"/>
        <v>11</v>
      </c>
      <c r="G16" s="4">
        <v>23</v>
      </c>
      <c r="H16" s="4">
        <f t="shared" si="1"/>
        <v>23</v>
      </c>
      <c r="I16" s="4">
        <v>34</v>
      </c>
      <c r="J16" s="4">
        <f t="shared" si="2"/>
        <v>34</v>
      </c>
      <c r="K16" s="4">
        <v>7</v>
      </c>
      <c r="L16" s="4">
        <f t="shared" si="3"/>
        <v>7</v>
      </c>
      <c r="M16" s="4">
        <v>9</v>
      </c>
      <c r="N16" s="4">
        <f t="shared" si="4"/>
        <v>9</v>
      </c>
      <c r="O16" s="4">
        <v>5</v>
      </c>
      <c r="P16" s="4">
        <f t="shared" si="5"/>
        <v>5</v>
      </c>
      <c r="Q16" s="4">
        <v>6</v>
      </c>
      <c r="R16" s="4">
        <f t="shared" si="6"/>
        <v>6</v>
      </c>
      <c r="S16" s="4">
        <v>10</v>
      </c>
      <c r="T16" s="4">
        <f t="shared" si="7"/>
        <v>10</v>
      </c>
      <c r="U16" s="4">
        <v>27</v>
      </c>
      <c r="V16" s="4">
        <f t="shared" si="8"/>
        <v>27</v>
      </c>
      <c r="W16" s="4"/>
      <c r="X16" s="4">
        <f t="shared" si="9"/>
        <v>0</v>
      </c>
      <c r="Y16" s="4"/>
      <c r="Z16" s="4">
        <f t="shared" si="10"/>
        <v>34</v>
      </c>
      <c r="AA16" s="4">
        <f t="shared" si="11"/>
        <v>98</v>
      </c>
    </row>
    <row r="17" spans="1:27" s="1" customFormat="1" ht="13.5" customHeight="1">
      <c r="A17" s="71">
        <v>12</v>
      </c>
      <c r="B17" s="46" t="s">
        <v>486</v>
      </c>
      <c r="C17" s="47">
        <v>171</v>
      </c>
      <c r="D17" s="48" t="s">
        <v>487</v>
      </c>
      <c r="E17" s="4">
        <v>28</v>
      </c>
      <c r="F17" s="4">
        <f t="shared" si="0"/>
        <v>28</v>
      </c>
      <c r="G17" s="4">
        <v>2</v>
      </c>
      <c r="H17" s="4">
        <f t="shared" si="1"/>
        <v>2</v>
      </c>
      <c r="I17" s="4">
        <v>6</v>
      </c>
      <c r="J17" s="4">
        <f t="shared" si="2"/>
        <v>6</v>
      </c>
      <c r="K17" s="4">
        <v>35</v>
      </c>
      <c r="L17" s="4">
        <f t="shared" si="3"/>
        <v>35</v>
      </c>
      <c r="M17" s="4">
        <v>22</v>
      </c>
      <c r="N17" s="4">
        <f t="shared" si="4"/>
        <v>22</v>
      </c>
      <c r="O17" s="4">
        <v>3</v>
      </c>
      <c r="P17" s="4">
        <f t="shared" si="5"/>
        <v>3</v>
      </c>
      <c r="Q17" s="4">
        <v>13</v>
      </c>
      <c r="R17" s="4">
        <f t="shared" si="6"/>
        <v>13</v>
      </c>
      <c r="S17" s="4">
        <v>12</v>
      </c>
      <c r="T17" s="4">
        <f t="shared" si="7"/>
        <v>12</v>
      </c>
      <c r="U17" s="4">
        <v>30</v>
      </c>
      <c r="V17" s="4">
        <f t="shared" si="8"/>
        <v>30</v>
      </c>
      <c r="W17" s="4"/>
      <c r="X17" s="4">
        <f t="shared" si="9"/>
        <v>0</v>
      </c>
      <c r="Y17" s="4"/>
      <c r="Z17" s="4">
        <f t="shared" si="10"/>
        <v>35</v>
      </c>
      <c r="AA17" s="4">
        <f t="shared" si="11"/>
        <v>116</v>
      </c>
    </row>
    <row r="18" spans="1:27" s="1" customFormat="1" ht="13.5" customHeight="1">
      <c r="A18" s="71">
        <v>13</v>
      </c>
      <c r="B18" s="46" t="s">
        <v>488</v>
      </c>
      <c r="C18" s="47">
        <v>14</v>
      </c>
      <c r="D18" s="48" t="s">
        <v>489</v>
      </c>
      <c r="E18" s="4">
        <v>15</v>
      </c>
      <c r="F18" s="4">
        <f t="shared" si="0"/>
        <v>15</v>
      </c>
      <c r="G18" s="4">
        <v>8</v>
      </c>
      <c r="H18" s="4">
        <f t="shared" si="1"/>
        <v>8</v>
      </c>
      <c r="I18" s="4">
        <v>8</v>
      </c>
      <c r="J18" s="4">
        <f t="shared" si="2"/>
        <v>8</v>
      </c>
      <c r="K18" s="4">
        <v>30</v>
      </c>
      <c r="L18" s="4">
        <f t="shared" si="3"/>
        <v>30</v>
      </c>
      <c r="M18" s="4">
        <v>31</v>
      </c>
      <c r="N18" s="4">
        <f t="shared" si="4"/>
        <v>31</v>
      </c>
      <c r="O18" s="4">
        <v>12</v>
      </c>
      <c r="P18" s="4">
        <f t="shared" si="5"/>
        <v>12</v>
      </c>
      <c r="Q18" s="4">
        <v>9</v>
      </c>
      <c r="R18" s="4">
        <f t="shared" si="6"/>
        <v>9</v>
      </c>
      <c r="S18" s="4">
        <v>20</v>
      </c>
      <c r="T18" s="4">
        <f t="shared" si="7"/>
        <v>20</v>
      </c>
      <c r="U18" s="4">
        <v>16</v>
      </c>
      <c r="V18" s="4">
        <f t="shared" si="8"/>
        <v>16</v>
      </c>
      <c r="W18" s="4"/>
      <c r="X18" s="4">
        <f t="shared" si="9"/>
        <v>0</v>
      </c>
      <c r="Y18" s="4"/>
      <c r="Z18" s="4">
        <f t="shared" si="10"/>
        <v>31</v>
      </c>
      <c r="AA18" s="4">
        <f t="shared" si="11"/>
        <v>118</v>
      </c>
    </row>
    <row r="19" spans="1:27" s="1" customFormat="1" ht="13.5" customHeight="1">
      <c r="A19" s="71">
        <v>14</v>
      </c>
      <c r="B19" s="46" t="s">
        <v>490</v>
      </c>
      <c r="C19" s="47">
        <v>749</v>
      </c>
      <c r="D19" s="48" t="s">
        <v>491</v>
      </c>
      <c r="E19" s="4">
        <v>9</v>
      </c>
      <c r="F19" s="4">
        <f t="shared" si="0"/>
        <v>9</v>
      </c>
      <c r="G19" s="4">
        <v>13</v>
      </c>
      <c r="H19" s="4">
        <f t="shared" si="1"/>
        <v>13</v>
      </c>
      <c r="I19" s="4">
        <v>9</v>
      </c>
      <c r="J19" s="4">
        <f t="shared" si="2"/>
        <v>9</v>
      </c>
      <c r="K19" s="4">
        <v>37</v>
      </c>
      <c r="L19" s="4">
        <f t="shared" si="3"/>
        <v>37</v>
      </c>
      <c r="M19" s="4">
        <v>30</v>
      </c>
      <c r="N19" s="4">
        <f t="shared" si="4"/>
        <v>30</v>
      </c>
      <c r="O19" s="4">
        <v>15</v>
      </c>
      <c r="P19" s="4">
        <f t="shared" si="5"/>
        <v>15</v>
      </c>
      <c r="Q19" s="4">
        <v>17</v>
      </c>
      <c r="R19" s="4">
        <f t="shared" si="6"/>
        <v>17</v>
      </c>
      <c r="S19" s="4">
        <v>11</v>
      </c>
      <c r="T19" s="4">
        <f t="shared" si="7"/>
        <v>11</v>
      </c>
      <c r="U19" s="4">
        <v>14</v>
      </c>
      <c r="V19" s="4">
        <f t="shared" si="8"/>
        <v>14</v>
      </c>
      <c r="W19" s="4"/>
      <c r="X19" s="4">
        <f t="shared" si="9"/>
        <v>0</v>
      </c>
      <c r="Y19" s="4" t="s">
        <v>492</v>
      </c>
      <c r="Z19" s="4">
        <f t="shared" si="10"/>
        <v>37</v>
      </c>
      <c r="AA19" s="4">
        <f t="shared" si="11"/>
        <v>118</v>
      </c>
    </row>
    <row r="20" spans="1:27" s="1" customFormat="1" ht="13.5" customHeight="1">
      <c r="A20" s="71">
        <v>15</v>
      </c>
      <c r="B20" s="46" t="s">
        <v>493</v>
      </c>
      <c r="C20" s="47">
        <v>29</v>
      </c>
      <c r="D20" s="48" t="s">
        <v>494</v>
      </c>
      <c r="E20" s="4">
        <v>18</v>
      </c>
      <c r="F20" s="4">
        <f t="shared" si="0"/>
        <v>18</v>
      </c>
      <c r="G20" s="4">
        <v>7</v>
      </c>
      <c r="H20" s="4">
        <f t="shared" si="1"/>
        <v>7</v>
      </c>
      <c r="I20" s="4">
        <v>10</v>
      </c>
      <c r="J20" s="4">
        <f t="shared" si="2"/>
        <v>10</v>
      </c>
      <c r="K20" s="4">
        <v>18</v>
      </c>
      <c r="L20" s="4">
        <f t="shared" si="3"/>
        <v>18</v>
      </c>
      <c r="M20" s="4">
        <v>4</v>
      </c>
      <c r="N20" s="4">
        <f t="shared" si="4"/>
        <v>4</v>
      </c>
      <c r="O20" s="4">
        <v>11</v>
      </c>
      <c r="P20" s="4">
        <f t="shared" si="5"/>
        <v>11</v>
      </c>
      <c r="Q20" s="4">
        <v>45</v>
      </c>
      <c r="R20" s="4">
        <f t="shared" si="6"/>
        <v>45</v>
      </c>
      <c r="S20" s="4">
        <v>28</v>
      </c>
      <c r="T20" s="4">
        <f t="shared" si="7"/>
        <v>28</v>
      </c>
      <c r="U20" s="4">
        <v>23</v>
      </c>
      <c r="V20" s="4">
        <f t="shared" si="8"/>
        <v>23</v>
      </c>
      <c r="W20" s="4"/>
      <c r="X20" s="4">
        <f t="shared" si="9"/>
        <v>0</v>
      </c>
      <c r="Y20" s="4"/>
      <c r="Z20" s="4">
        <f t="shared" si="10"/>
        <v>45</v>
      </c>
      <c r="AA20" s="4">
        <f t="shared" si="11"/>
        <v>119</v>
      </c>
    </row>
    <row r="21" spans="1:27" s="1" customFormat="1" ht="13.5" customHeight="1">
      <c r="A21" s="71">
        <v>16</v>
      </c>
      <c r="B21" s="46" t="s">
        <v>495</v>
      </c>
      <c r="C21" s="47">
        <v>550</v>
      </c>
      <c r="D21" s="48" t="s">
        <v>496</v>
      </c>
      <c r="E21" s="4">
        <v>14</v>
      </c>
      <c r="F21" s="4">
        <f t="shared" si="0"/>
        <v>14</v>
      </c>
      <c r="G21" s="4">
        <v>20</v>
      </c>
      <c r="H21" s="4">
        <f t="shared" si="1"/>
        <v>20</v>
      </c>
      <c r="I21" s="4">
        <v>13</v>
      </c>
      <c r="J21" s="4">
        <f t="shared" si="2"/>
        <v>13</v>
      </c>
      <c r="K21" s="4">
        <v>5</v>
      </c>
      <c r="L21" s="4">
        <f t="shared" si="3"/>
        <v>5</v>
      </c>
      <c r="M21" s="4">
        <v>18</v>
      </c>
      <c r="N21" s="4">
        <f t="shared" si="4"/>
        <v>18</v>
      </c>
      <c r="O21" s="4">
        <v>16</v>
      </c>
      <c r="P21" s="4">
        <f t="shared" si="5"/>
        <v>16</v>
      </c>
      <c r="Q21" s="4">
        <v>40</v>
      </c>
      <c r="R21" s="4">
        <f t="shared" si="6"/>
        <v>40</v>
      </c>
      <c r="S21" s="4">
        <v>24</v>
      </c>
      <c r="T21" s="4">
        <f t="shared" si="7"/>
        <v>24</v>
      </c>
      <c r="U21" s="4">
        <v>17</v>
      </c>
      <c r="V21" s="4">
        <f t="shared" si="8"/>
        <v>17</v>
      </c>
      <c r="W21" s="4"/>
      <c r="X21" s="4">
        <f t="shared" si="9"/>
        <v>0</v>
      </c>
      <c r="Y21" s="4"/>
      <c r="Z21" s="4">
        <f t="shared" si="10"/>
        <v>40</v>
      </c>
      <c r="AA21" s="4">
        <f t="shared" si="11"/>
        <v>127</v>
      </c>
    </row>
    <row r="22" spans="1:27" s="1" customFormat="1" ht="13.5" customHeight="1">
      <c r="A22" s="71">
        <v>17</v>
      </c>
      <c r="B22" s="46" t="s">
        <v>497</v>
      </c>
      <c r="C22" s="47">
        <v>100</v>
      </c>
      <c r="D22" s="48" t="s">
        <v>498</v>
      </c>
      <c r="E22" s="4">
        <v>17</v>
      </c>
      <c r="F22" s="4">
        <f t="shared" si="0"/>
        <v>17</v>
      </c>
      <c r="G22" s="4">
        <v>28</v>
      </c>
      <c r="H22" s="4">
        <f t="shared" si="1"/>
        <v>28</v>
      </c>
      <c r="I22" s="4">
        <v>29</v>
      </c>
      <c r="J22" s="4">
        <f t="shared" si="2"/>
        <v>29</v>
      </c>
      <c r="K22" s="4">
        <v>22</v>
      </c>
      <c r="L22" s="4">
        <f t="shared" si="3"/>
        <v>22</v>
      </c>
      <c r="M22" s="4">
        <v>14</v>
      </c>
      <c r="N22" s="4">
        <f t="shared" si="4"/>
        <v>14</v>
      </c>
      <c r="O22" s="4">
        <v>6</v>
      </c>
      <c r="P22" s="4">
        <f t="shared" si="5"/>
        <v>6</v>
      </c>
      <c r="Q22" s="4">
        <v>12</v>
      </c>
      <c r="R22" s="4">
        <f t="shared" si="6"/>
        <v>12</v>
      </c>
      <c r="S22" s="4">
        <v>6</v>
      </c>
      <c r="T22" s="4">
        <f t="shared" si="7"/>
        <v>6</v>
      </c>
      <c r="U22" s="4">
        <v>36</v>
      </c>
      <c r="V22" s="4">
        <f t="shared" si="8"/>
        <v>36</v>
      </c>
      <c r="W22" s="4"/>
      <c r="X22" s="4">
        <f t="shared" si="9"/>
        <v>0</v>
      </c>
      <c r="Y22" s="4"/>
      <c r="Z22" s="4">
        <f t="shared" si="10"/>
        <v>36</v>
      </c>
      <c r="AA22" s="4">
        <f t="shared" si="11"/>
        <v>134</v>
      </c>
    </row>
    <row r="23" spans="1:27" s="1" customFormat="1" ht="13.5" customHeight="1">
      <c r="A23" s="71">
        <v>18</v>
      </c>
      <c r="B23" s="46" t="s">
        <v>499</v>
      </c>
      <c r="C23" s="47">
        <v>767</v>
      </c>
      <c r="D23" s="48" t="s">
        <v>500</v>
      </c>
      <c r="E23" s="4">
        <v>12</v>
      </c>
      <c r="F23" s="4">
        <f t="shared" si="0"/>
        <v>12</v>
      </c>
      <c r="G23" s="4">
        <v>38</v>
      </c>
      <c r="H23" s="4">
        <f t="shared" si="1"/>
        <v>38</v>
      </c>
      <c r="I23" s="4">
        <v>19</v>
      </c>
      <c r="J23" s="4">
        <f t="shared" si="2"/>
        <v>19</v>
      </c>
      <c r="K23" s="4">
        <v>10</v>
      </c>
      <c r="L23" s="4">
        <f t="shared" si="3"/>
        <v>10</v>
      </c>
      <c r="M23" s="4">
        <v>48</v>
      </c>
      <c r="N23" s="4">
        <f t="shared" si="4"/>
        <v>48</v>
      </c>
      <c r="O23" s="4">
        <v>27</v>
      </c>
      <c r="P23" s="4">
        <f t="shared" si="5"/>
        <v>27</v>
      </c>
      <c r="Q23" s="4">
        <v>11</v>
      </c>
      <c r="R23" s="4">
        <f t="shared" si="6"/>
        <v>11</v>
      </c>
      <c r="S23" s="4">
        <v>14</v>
      </c>
      <c r="T23" s="4">
        <f t="shared" si="7"/>
        <v>14</v>
      </c>
      <c r="U23" s="4">
        <v>12</v>
      </c>
      <c r="V23" s="4">
        <f t="shared" si="8"/>
        <v>12</v>
      </c>
      <c r="W23" s="4"/>
      <c r="X23" s="4">
        <f t="shared" si="9"/>
        <v>0</v>
      </c>
      <c r="Y23" s="4"/>
      <c r="Z23" s="4">
        <f t="shared" si="10"/>
        <v>48</v>
      </c>
      <c r="AA23" s="4">
        <f t="shared" si="11"/>
        <v>143</v>
      </c>
    </row>
    <row r="24" spans="1:27" s="1" customFormat="1" ht="13.5" customHeight="1">
      <c r="A24" s="71">
        <v>19</v>
      </c>
      <c r="B24" s="46" t="s">
        <v>501</v>
      </c>
      <c r="C24" s="47">
        <v>120</v>
      </c>
      <c r="D24" s="48" t="s">
        <v>502</v>
      </c>
      <c r="E24" s="4">
        <v>16</v>
      </c>
      <c r="F24" s="4">
        <f t="shared" si="0"/>
        <v>16</v>
      </c>
      <c r="G24" s="4">
        <v>17</v>
      </c>
      <c r="H24" s="4">
        <f t="shared" si="1"/>
        <v>17</v>
      </c>
      <c r="I24" s="4">
        <v>24</v>
      </c>
      <c r="J24" s="4">
        <f t="shared" si="2"/>
        <v>24</v>
      </c>
      <c r="K24" s="4">
        <v>24</v>
      </c>
      <c r="L24" s="4">
        <f t="shared" si="3"/>
        <v>24</v>
      </c>
      <c r="M24" s="4">
        <v>10</v>
      </c>
      <c r="N24" s="4">
        <f t="shared" si="4"/>
        <v>10</v>
      </c>
      <c r="O24" s="4">
        <v>49</v>
      </c>
      <c r="P24" s="4">
        <f t="shared" si="5"/>
        <v>49</v>
      </c>
      <c r="Q24" s="4">
        <v>26</v>
      </c>
      <c r="R24" s="4">
        <f t="shared" si="6"/>
        <v>26</v>
      </c>
      <c r="S24" s="4">
        <v>19</v>
      </c>
      <c r="T24" s="4">
        <f t="shared" si="7"/>
        <v>19</v>
      </c>
      <c r="U24" s="4">
        <v>10</v>
      </c>
      <c r="V24" s="4">
        <f t="shared" si="8"/>
        <v>10</v>
      </c>
      <c r="W24" s="4"/>
      <c r="X24" s="4">
        <f t="shared" si="9"/>
        <v>0</v>
      </c>
      <c r="Y24" s="4"/>
      <c r="Z24" s="4">
        <f t="shared" si="10"/>
        <v>49</v>
      </c>
      <c r="AA24" s="4">
        <f t="shared" si="11"/>
        <v>146</v>
      </c>
    </row>
    <row r="25" spans="1:27" s="1" customFormat="1" ht="13.5" customHeight="1">
      <c r="A25" s="71">
        <v>20</v>
      </c>
      <c r="B25" s="46" t="s">
        <v>503</v>
      </c>
      <c r="C25" s="47">
        <v>4713</v>
      </c>
      <c r="D25" s="48" t="s">
        <v>504</v>
      </c>
      <c r="E25" s="4">
        <v>20</v>
      </c>
      <c r="F25" s="4">
        <f t="shared" si="0"/>
        <v>20</v>
      </c>
      <c r="G25" s="4">
        <v>16</v>
      </c>
      <c r="H25" s="4">
        <f t="shared" si="1"/>
        <v>16</v>
      </c>
      <c r="I25" s="4">
        <v>17</v>
      </c>
      <c r="J25" s="4">
        <f t="shared" si="2"/>
        <v>17</v>
      </c>
      <c r="K25" s="4">
        <v>14</v>
      </c>
      <c r="L25" s="4">
        <f t="shared" si="3"/>
        <v>14</v>
      </c>
      <c r="M25" s="4">
        <v>27</v>
      </c>
      <c r="N25" s="4">
        <f t="shared" si="4"/>
        <v>27</v>
      </c>
      <c r="O25" s="4">
        <v>29</v>
      </c>
      <c r="P25" s="4">
        <f t="shared" si="5"/>
        <v>29</v>
      </c>
      <c r="Q25" s="4">
        <v>19</v>
      </c>
      <c r="R25" s="4">
        <f t="shared" si="6"/>
        <v>19</v>
      </c>
      <c r="S25" s="4">
        <v>5</v>
      </c>
      <c r="T25" s="4">
        <f t="shared" si="7"/>
        <v>5</v>
      </c>
      <c r="U25" s="4">
        <v>40</v>
      </c>
      <c r="V25" s="4">
        <f t="shared" si="8"/>
        <v>40</v>
      </c>
      <c r="W25" s="4"/>
      <c r="X25" s="4">
        <f t="shared" si="9"/>
        <v>0</v>
      </c>
      <c r="Y25" s="4"/>
      <c r="Z25" s="4">
        <f t="shared" si="10"/>
        <v>40</v>
      </c>
      <c r="AA25" s="4">
        <f t="shared" si="11"/>
        <v>147</v>
      </c>
    </row>
    <row r="26" spans="1:27" s="1" customFormat="1" ht="13.5" customHeight="1">
      <c r="A26" s="71">
        <v>21</v>
      </c>
      <c r="B26" s="46" t="s">
        <v>505</v>
      </c>
      <c r="C26" s="47">
        <v>11</v>
      </c>
      <c r="D26" s="48" t="s">
        <v>506</v>
      </c>
      <c r="E26" s="4">
        <v>22</v>
      </c>
      <c r="F26" s="4">
        <f t="shared" si="0"/>
        <v>22</v>
      </c>
      <c r="G26" s="4">
        <v>22</v>
      </c>
      <c r="H26" s="4">
        <f t="shared" si="1"/>
        <v>22</v>
      </c>
      <c r="I26" s="4">
        <v>26</v>
      </c>
      <c r="J26" s="4">
        <f t="shared" si="2"/>
        <v>26</v>
      </c>
      <c r="K26" s="4">
        <v>16</v>
      </c>
      <c r="L26" s="4">
        <f t="shared" si="3"/>
        <v>16</v>
      </c>
      <c r="M26" s="4">
        <v>19</v>
      </c>
      <c r="N26" s="4">
        <f t="shared" si="4"/>
        <v>19</v>
      </c>
      <c r="O26" s="4">
        <v>25</v>
      </c>
      <c r="P26" s="4">
        <f t="shared" si="5"/>
        <v>25</v>
      </c>
      <c r="Q26" s="4">
        <v>10</v>
      </c>
      <c r="R26" s="4">
        <f t="shared" si="6"/>
        <v>10</v>
      </c>
      <c r="S26" s="4">
        <v>35</v>
      </c>
      <c r="T26" s="4">
        <f t="shared" si="7"/>
        <v>35</v>
      </c>
      <c r="U26" s="4">
        <v>8</v>
      </c>
      <c r="V26" s="4">
        <f t="shared" si="8"/>
        <v>8</v>
      </c>
      <c r="W26" s="4"/>
      <c r="X26" s="4">
        <f t="shared" si="9"/>
        <v>0</v>
      </c>
      <c r="Y26" s="4"/>
      <c r="Z26" s="4">
        <f t="shared" si="10"/>
        <v>35</v>
      </c>
      <c r="AA26" s="4">
        <f t="shared" si="11"/>
        <v>148</v>
      </c>
    </row>
    <row r="27" spans="1:27" s="1" customFormat="1" ht="13.5" customHeight="1">
      <c r="A27" s="71">
        <v>22</v>
      </c>
      <c r="B27" s="46" t="s">
        <v>507</v>
      </c>
      <c r="C27" s="47">
        <v>12</v>
      </c>
      <c r="D27" s="48" t="s">
        <v>508</v>
      </c>
      <c r="E27" s="4">
        <v>19</v>
      </c>
      <c r="F27" s="4">
        <f t="shared" si="0"/>
        <v>19</v>
      </c>
      <c r="G27" s="4" t="s">
        <v>509</v>
      </c>
      <c r="H27" s="4">
        <f t="shared" si="1"/>
        <v>57</v>
      </c>
      <c r="I27" s="4">
        <v>11</v>
      </c>
      <c r="J27" s="4">
        <f t="shared" si="2"/>
        <v>11</v>
      </c>
      <c r="K27" s="4">
        <v>19</v>
      </c>
      <c r="L27" s="4">
        <f t="shared" si="3"/>
        <v>19</v>
      </c>
      <c r="M27" s="4">
        <v>12</v>
      </c>
      <c r="N27" s="4">
        <f t="shared" si="4"/>
        <v>12</v>
      </c>
      <c r="O27" s="4">
        <v>34</v>
      </c>
      <c r="P27" s="4">
        <f t="shared" si="5"/>
        <v>34</v>
      </c>
      <c r="Q27" s="4">
        <v>28</v>
      </c>
      <c r="R27" s="4">
        <f t="shared" si="6"/>
        <v>28</v>
      </c>
      <c r="S27" s="4">
        <v>31</v>
      </c>
      <c r="T27" s="4">
        <f t="shared" si="7"/>
        <v>31</v>
      </c>
      <c r="U27" s="4">
        <v>19</v>
      </c>
      <c r="V27" s="4">
        <f t="shared" si="8"/>
        <v>19</v>
      </c>
      <c r="W27" s="4"/>
      <c r="X27" s="4">
        <f t="shared" si="9"/>
        <v>0</v>
      </c>
      <c r="Y27" s="4"/>
      <c r="Z27" s="4">
        <f t="shared" si="10"/>
        <v>57</v>
      </c>
      <c r="AA27" s="4">
        <f t="shared" si="11"/>
        <v>173</v>
      </c>
    </row>
    <row r="28" spans="1:27" s="1" customFormat="1" ht="13.5" customHeight="1">
      <c r="A28" s="71">
        <v>23</v>
      </c>
      <c r="B28" s="46" t="s">
        <v>510</v>
      </c>
      <c r="C28" s="47">
        <v>99</v>
      </c>
      <c r="D28" s="48" t="s">
        <v>511</v>
      </c>
      <c r="E28" s="4">
        <v>39</v>
      </c>
      <c r="F28" s="4">
        <f t="shared" si="0"/>
        <v>39</v>
      </c>
      <c r="G28" s="4" t="s">
        <v>512</v>
      </c>
      <c r="H28" s="4">
        <f t="shared" si="1"/>
        <v>57</v>
      </c>
      <c r="I28" s="4">
        <v>15</v>
      </c>
      <c r="J28" s="4">
        <f t="shared" si="2"/>
        <v>15</v>
      </c>
      <c r="K28" s="4">
        <v>26</v>
      </c>
      <c r="L28" s="4">
        <f t="shared" si="3"/>
        <v>26</v>
      </c>
      <c r="M28" s="4">
        <v>6</v>
      </c>
      <c r="N28" s="4">
        <f t="shared" si="4"/>
        <v>6</v>
      </c>
      <c r="O28" s="4">
        <v>23</v>
      </c>
      <c r="P28" s="4">
        <f t="shared" si="5"/>
        <v>23</v>
      </c>
      <c r="Q28" s="4">
        <v>41</v>
      </c>
      <c r="R28" s="4">
        <f t="shared" si="6"/>
        <v>41</v>
      </c>
      <c r="S28" s="4">
        <v>15</v>
      </c>
      <c r="T28" s="4">
        <f t="shared" si="7"/>
        <v>15</v>
      </c>
      <c r="U28" s="4">
        <v>9</v>
      </c>
      <c r="V28" s="4">
        <f t="shared" si="8"/>
        <v>9</v>
      </c>
      <c r="W28" s="4"/>
      <c r="X28" s="4">
        <f t="shared" si="9"/>
        <v>0</v>
      </c>
      <c r="Y28" s="4"/>
      <c r="Z28" s="4">
        <f t="shared" si="10"/>
        <v>57</v>
      </c>
      <c r="AA28" s="4">
        <f t="shared" si="11"/>
        <v>174</v>
      </c>
    </row>
    <row r="29" spans="1:27" s="1" customFormat="1" ht="13.5" customHeight="1">
      <c r="A29" s="71">
        <v>24</v>
      </c>
      <c r="B29" s="46" t="s">
        <v>513</v>
      </c>
      <c r="C29" s="47">
        <v>85</v>
      </c>
      <c r="D29" s="48" t="s">
        <v>514</v>
      </c>
      <c r="E29" s="4">
        <v>34</v>
      </c>
      <c r="F29" s="4">
        <f t="shared" si="0"/>
        <v>34</v>
      </c>
      <c r="G29" s="4">
        <v>19</v>
      </c>
      <c r="H29" s="4">
        <f t="shared" si="1"/>
        <v>19</v>
      </c>
      <c r="I29" s="4">
        <v>18</v>
      </c>
      <c r="J29" s="4">
        <f t="shared" si="2"/>
        <v>18</v>
      </c>
      <c r="K29" s="4" t="s">
        <v>515</v>
      </c>
      <c r="L29" s="4">
        <f t="shared" si="3"/>
        <v>57</v>
      </c>
      <c r="M29" s="4">
        <v>11</v>
      </c>
      <c r="N29" s="4">
        <f t="shared" si="4"/>
        <v>11</v>
      </c>
      <c r="O29" s="4">
        <v>30</v>
      </c>
      <c r="P29" s="4">
        <f t="shared" si="5"/>
        <v>30</v>
      </c>
      <c r="Q29" s="4">
        <v>16</v>
      </c>
      <c r="R29" s="4">
        <f t="shared" si="6"/>
        <v>16</v>
      </c>
      <c r="S29" s="4">
        <v>34</v>
      </c>
      <c r="T29" s="4">
        <f t="shared" si="7"/>
        <v>34</v>
      </c>
      <c r="U29" s="4">
        <v>15</v>
      </c>
      <c r="V29" s="4">
        <f t="shared" si="8"/>
        <v>15</v>
      </c>
      <c r="W29" s="4"/>
      <c r="X29" s="4">
        <f t="shared" si="9"/>
        <v>0</v>
      </c>
      <c r="Y29" s="4"/>
      <c r="Z29" s="4">
        <f t="shared" si="10"/>
        <v>57</v>
      </c>
      <c r="AA29" s="4">
        <f t="shared" si="11"/>
        <v>177</v>
      </c>
    </row>
    <row r="30" spans="1:27" s="1" customFormat="1" ht="13.5" customHeight="1">
      <c r="A30" s="71">
        <v>25</v>
      </c>
      <c r="B30" s="46" t="s">
        <v>516</v>
      </c>
      <c r="C30" s="47">
        <v>717</v>
      </c>
      <c r="D30" s="48" t="s">
        <v>517</v>
      </c>
      <c r="E30" s="4">
        <v>31</v>
      </c>
      <c r="F30" s="4">
        <f t="shared" si="0"/>
        <v>31</v>
      </c>
      <c r="G30" s="4">
        <v>25</v>
      </c>
      <c r="H30" s="4">
        <f t="shared" si="1"/>
        <v>25</v>
      </c>
      <c r="I30" s="4">
        <v>23</v>
      </c>
      <c r="J30" s="4">
        <f t="shared" si="2"/>
        <v>23</v>
      </c>
      <c r="K30" s="4">
        <v>13</v>
      </c>
      <c r="L30" s="4">
        <f t="shared" si="3"/>
        <v>13</v>
      </c>
      <c r="M30" s="4">
        <v>40</v>
      </c>
      <c r="N30" s="4">
        <f t="shared" si="4"/>
        <v>40</v>
      </c>
      <c r="O30" s="4">
        <v>28</v>
      </c>
      <c r="P30" s="4">
        <f t="shared" si="5"/>
        <v>28</v>
      </c>
      <c r="Q30" s="4">
        <v>27</v>
      </c>
      <c r="R30" s="4">
        <f t="shared" si="6"/>
        <v>27</v>
      </c>
      <c r="S30" s="4">
        <v>25</v>
      </c>
      <c r="T30" s="4">
        <f t="shared" si="7"/>
        <v>25</v>
      </c>
      <c r="U30" s="4">
        <v>20</v>
      </c>
      <c r="V30" s="4">
        <f t="shared" si="8"/>
        <v>20</v>
      </c>
      <c r="W30" s="4"/>
      <c r="X30" s="4">
        <f t="shared" si="9"/>
        <v>0</v>
      </c>
      <c r="Y30" s="4"/>
      <c r="Z30" s="4">
        <f t="shared" si="10"/>
        <v>40</v>
      </c>
      <c r="AA30" s="4">
        <f t="shared" si="11"/>
        <v>192</v>
      </c>
    </row>
    <row r="31" spans="1:27" s="1" customFormat="1" ht="13.5" customHeight="1">
      <c r="A31" s="71">
        <v>26</v>
      </c>
      <c r="B31" s="46" t="s">
        <v>518</v>
      </c>
      <c r="C31" s="47">
        <v>157</v>
      </c>
      <c r="D31" s="48" t="s">
        <v>519</v>
      </c>
      <c r="E31" s="4">
        <v>27</v>
      </c>
      <c r="F31" s="4">
        <f t="shared" si="0"/>
        <v>27</v>
      </c>
      <c r="G31" s="4">
        <v>15</v>
      </c>
      <c r="H31" s="4">
        <f t="shared" si="1"/>
        <v>15</v>
      </c>
      <c r="I31" s="4">
        <v>38</v>
      </c>
      <c r="J31" s="4">
        <f t="shared" si="2"/>
        <v>38</v>
      </c>
      <c r="K31" s="4">
        <v>21</v>
      </c>
      <c r="L31" s="4">
        <f t="shared" si="3"/>
        <v>21</v>
      </c>
      <c r="M31" s="4">
        <v>37</v>
      </c>
      <c r="N31" s="4">
        <f t="shared" si="4"/>
        <v>37</v>
      </c>
      <c r="O31" s="4">
        <v>18</v>
      </c>
      <c r="P31" s="4">
        <f t="shared" si="5"/>
        <v>18</v>
      </c>
      <c r="Q31" s="4">
        <v>32</v>
      </c>
      <c r="R31" s="4">
        <f t="shared" si="6"/>
        <v>32</v>
      </c>
      <c r="S31" s="4">
        <v>22</v>
      </c>
      <c r="T31" s="4">
        <f t="shared" si="7"/>
        <v>22</v>
      </c>
      <c r="U31" s="4">
        <v>24</v>
      </c>
      <c r="V31" s="4">
        <f t="shared" si="8"/>
        <v>24</v>
      </c>
      <c r="W31" s="4"/>
      <c r="X31" s="4">
        <f t="shared" si="9"/>
        <v>0</v>
      </c>
      <c r="Y31" s="4"/>
      <c r="Z31" s="4">
        <f t="shared" si="10"/>
        <v>38</v>
      </c>
      <c r="AA31" s="4">
        <f t="shared" si="11"/>
        <v>196</v>
      </c>
    </row>
    <row r="32" spans="1:27" s="1" customFormat="1" ht="13.5" customHeight="1">
      <c r="A32" s="71">
        <v>27</v>
      </c>
      <c r="B32" s="46" t="s">
        <v>520</v>
      </c>
      <c r="C32" s="47">
        <v>18</v>
      </c>
      <c r="D32" s="48" t="s">
        <v>521</v>
      </c>
      <c r="E32" s="4">
        <v>41</v>
      </c>
      <c r="F32" s="4">
        <f t="shared" si="0"/>
        <v>41</v>
      </c>
      <c r="G32" s="4">
        <v>31</v>
      </c>
      <c r="H32" s="4">
        <f t="shared" si="1"/>
        <v>31</v>
      </c>
      <c r="I32" s="4">
        <v>51</v>
      </c>
      <c r="J32" s="4">
        <f t="shared" si="2"/>
        <v>51</v>
      </c>
      <c r="K32" s="4">
        <v>28</v>
      </c>
      <c r="L32" s="4">
        <f t="shared" si="3"/>
        <v>28</v>
      </c>
      <c r="M32" s="4">
        <v>21</v>
      </c>
      <c r="N32" s="4">
        <f t="shared" si="4"/>
        <v>21</v>
      </c>
      <c r="O32" s="4">
        <v>26</v>
      </c>
      <c r="P32" s="4">
        <f t="shared" si="5"/>
        <v>26</v>
      </c>
      <c r="Q32" s="4">
        <v>18</v>
      </c>
      <c r="R32" s="4">
        <f t="shared" si="6"/>
        <v>18</v>
      </c>
      <c r="S32" s="4">
        <v>16</v>
      </c>
      <c r="T32" s="4">
        <f t="shared" si="7"/>
        <v>16</v>
      </c>
      <c r="U32" s="4">
        <v>28</v>
      </c>
      <c r="V32" s="4">
        <f t="shared" si="8"/>
        <v>28</v>
      </c>
      <c r="W32" s="4"/>
      <c r="X32" s="4">
        <f t="shared" si="9"/>
        <v>0</v>
      </c>
      <c r="Y32" s="4"/>
      <c r="Z32" s="4">
        <f t="shared" si="10"/>
        <v>51</v>
      </c>
      <c r="AA32" s="4">
        <f t="shared" si="11"/>
        <v>209</v>
      </c>
    </row>
    <row r="33" spans="1:27" s="1" customFormat="1" ht="13.5" customHeight="1">
      <c r="A33" s="71">
        <v>28</v>
      </c>
      <c r="B33" s="46" t="s">
        <v>522</v>
      </c>
      <c r="C33" s="47">
        <v>6717</v>
      </c>
      <c r="D33" s="48" t="s">
        <v>523</v>
      </c>
      <c r="E33" s="4">
        <v>25</v>
      </c>
      <c r="F33" s="4">
        <f t="shared" si="0"/>
        <v>25</v>
      </c>
      <c r="G33" s="4">
        <v>14</v>
      </c>
      <c r="H33" s="4">
        <f t="shared" si="1"/>
        <v>14</v>
      </c>
      <c r="I33" s="4">
        <v>28</v>
      </c>
      <c r="J33" s="4">
        <f t="shared" si="2"/>
        <v>28</v>
      </c>
      <c r="K33" s="4">
        <v>41</v>
      </c>
      <c r="L33" s="4">
        <f t="shared" si="3"/>
        <v>41</v>
      </c>
      <c r="M33" s="4">
        <v>33</v>
      </c>
      <c r="N33" s="4">
        <f t="shared" si="4"/>
        <v>33</v>
      </c>
      <c r="O33" s="4">
        <v>19</v>
      </c>
      <c r="P33" s="4">
        <f t="shared" si="5"/>
        <v>19</v>
      </c>
      <c r="Q33" s="4">
        <v>31</v>
      </c>
      <c r="R33" s="4">
        <f t="shared" si="6"/>
        <v>31</v>
      </c>
      <c r="S33" s="4">
        <v>30</v>
      </c>
      <c r="T33" s="4">
        <f t="shared" si="7"/>
        <v>30</v>
      </c>
      <c r="U33" s="4">
        <v>33</v>
      </c>
      <c r="V33" s="4">
        <f t="shared" si="8"/>
        <v>33</v>
      </c>
      <c r="W33" s="4"/>
      <c r="X33" s="4">
        <f t="shared" si="9"/>
        <v>0</v>
      </c>
      <c r="Y33" s="4"/>
      <c r="Z33" s="4">
        <f t="shared" si="10"/>
        <v>41</v>
      </c>
      <c r="AA33" s="4">
        <f t="shared" si="11"/>
        <v>213</v>
      </c>
    </row>
    <row r="34" spans="1:27" s="1" customFormat="1" ht="13.5" customHeight="1">
      <c r="A34" s="71">
        <v>29</v>
      </c>
      <c r="B34" s="46" t="s">
        <v>524</v>
      </c>
      <c r="C34" s="47">
        <v>102</v>
      </c>
      <c r="D34" s="48" t="s">
        <v>525</v>
      </c>
      <c r="E34" s="4">
        <v>26</v>
      </c>
      <c r="F34" s="4">
        <f t="shared" si="0"/>
        <v>26</v>
      </c>
      <c r="G34" s="4">
        <v>12</v>
      </c>
      <c r="H34" s="4">
        <f t="shared" si="1"/>
        <v>12</v>
      </c>
      <c r="I34" s="4">
        <v>32</v>
      </c>
      <c r="J34" s="4">
        <f t="shared" si="2"/>
        <v>32</v>
      </c>
      <c r="K34" s="4">
        <v>33</v>
      </c>
      <c r="L34" s="4">
        <f t="shared" si="3"/>
        <v>33</v>
      </c>
      <c r="M34" s="4">
        <v>41</v>
      </c>
      <c r="N34" s="4">
        <f t="shared" si="4"/>
        <v>41</v>
      </c>
      <c r="O34" s="4">
        <v>24</v>
      </c>
      <c r="P34" s="4">
        <f t="shared" si="5"/>
        <v>24</v>
      </c>
      <c r="Q34" s="4">
        <v>22</v>
      </c>
      <c r="R34" s="4">
        <f t="shared" si="6"/>
        <v>22</v>
      </c>
      <c r="S34" s="4">
        <v>40</v>
      </c>
      <c r="T34" s="4">
        <f t="shared" si="7"/>
        <v>40</v>
      </c>
      <c r="U34" s="4">
        <v>26</v>
      </c>
      <c r="V34" s="4">
        <f t="shared" si="8"/>
        <v>26</v>
      </c>
      <c r="W34" s="4"/>
      <c r="X34" s="4">
        <f t="shared" si="9"/>
        <v>0</v>
      </c>
      <c r="Y34" s="4"/>
      <c r="Z34" s="4">
        <f t="shared" si="10"/>
        <v>41</v>
      </c>
      <c r="AA34" s="4">
        <f t="shared" si="11"/>
        <v>215</v>
      </c>
    </row>
    <row r="35" spans="1:27" s="1" customFormat="1" ht="13.5" customHeight="1">
      <c r="A35" s="71">
        <v>30</v>
      </c>
      <c r="B35" s="27" t="s">
        <v>526</v>
      </c>
      <c r="C35" s="14">
        <v>981</v>
      </c>
      <c r="D35" s="42" t="s">
        <v>527</v>
      </c>
      <c r="E35" s="4">
        <v>35</v>
      </c>
      <c r="F35" s="4">
        <f t="shared" si="0"/>
        <v>35</v>
      </c>
      <c r="G35" s="4">
        <v>33</v>
      </c>
      <c r="H35" s="4">
        <f t="shared" si="1"/>
        <v>33</v>
      </c>
      <c r="I35" s="4">
        <v>27</v>
      </c>
      <c r="J35" s="4">
        <f t="shared" si="2"/>
        <v>27</v>
      </c>
      <c r="K35" s="4">
        <v>9</v>
      </c>
      <c r="L35" s="4">
        <f t="shared" si="3"/>
        <v>9</v>
      </c>
      <c r="M35" s="4">
        <v>25</v>
      </c>
      <c r="N35" s="4">
        <f t="shared" si="4"/>
        <v>25</v>
      </c>
      <c r="O35" s="4">
        <v>41</v>
      </c>
      <c r="P35" s="4">
        <f t="shared" si="5"/>
        <v>41</v>
      </c>
      <c r="Q35" s="4">
        <v>29</v>
      </c>
      <c r="R35" s="4">
        <f t="shared" si="6"/>
        <v>29</v>
      </c>
      <c r="S35" s="4">
        <v>18</v>
      </c>
      <c r="T35" s="4">
        <f t="shared" si="7"/>
        <v>18</v>
      </c>
      <c r="U35" s="4">
        <v>44</v>
      </c>
      <c r="V35" s="4">
        <f t="shared" si="8"/>
        <v>44</v>
      </c>
      <c r="W35" s="4"/>
      <c r="X35" s="4">
        <f t="shared" si="9"/>
        <v>0</v>
      </c>
      <c r="Y35" s="4"/>
      <c r="Z35" s="4">
        <f t="shared" si="10"/>
        <v>44</v>
      </c>
      <c r="AA35" s="4">
        <f t="shared" si="11"/>
        <v>217</v>
      </c>
    </row>
    <row r="36" spans="1:27" s="1" customFormat="1" ht="13.5" customHeight="1">
      <c r="A36" s="71">
        <v>31</v>
      </c>
      <c r="B36" s="27" t="s">
        <v>528</v>
      </c>
      <c r="C36" s="14">
        <v>88</v>
      </c>
      <c r="D36" s="42" t="s">
        <v>529</v>
      </c>
      <c r="E36" s="4">
        <v>42</v>
      </c>
      <c r="F36" s="4">
        <f t="shared" si="0"/>
        <v>42</v>
      </c>
      <c r="G36" s="4">
        <v>27</v>
      </c>
      <c r="H36" s="4">
        <f t="shared" si="1"/>
        <v>27</v>
      </c>
      <c r="I36" s="4">
        <v>22</v>
      </c>
      <c r="J36" s="4">
        <f t="shared" si="2"/>
        <v>22</v>
      </c>
      <c r="K36" s="4">
        <v>25</v>
      </c>
      <c r="L36" s="4">
        <f t="shared" si="3"/>
        <v>25</v>
      </c>
      <c r="M36" s="4">
        <v>23</v>
      </c>
      <c r="N36" s="4">
        <f t="shared" si="4"/>
        <v>23</v>
      </c>
      <c r="O36" s="4">
        <v>33</v>
      </c>
      <c r="P36" s="4">
        <f t="shared" si="5"/>
        <v>33</v>
      </c>
      <c r="Q36" s="4">
        <v>39</v>
      </c>
      <c r="R36" s="4">
        <f t="shared" si="6"/>
        <v>39</v>
      </c>
      <c r="S36" s="4">
        <v>23</v>
      </c>
      <c r="T36" s="4">
        <f t="shared" si="7"/>
        <v>23</v>
      </c>
      <c r="U36" s="4">
        <v>25</v>
      </c>
      <c r="V36" s="4">
        <f t="shared" si="8"/>
        <v>25</v>
      </c>
      <c r="W36" s="4"/>
      <c r="X36" s="4">
        <f t="shared" si="9"/>
        <v>0</v>
      </c>
      <c r="Y36" s="4"/>
      <c r="Z36" s="4">
        <f t="shared" si="10"/>
        <v>42</v>
      </c>
      <c r="AA36" s="4">
        <f t="shared" si="11"/>
        <v>217</v>
      </c>
    </row>
    <row r="37" spans="1:27" s="1" customFormat="1" ht="13.5" customHeight="1">
      <c r="A37" s="71">
        <v>32</v>
      </c>
      <c r="B37" s="46" t="s">
        <v>530</v>
      </c>
      <c r="C37" s="47">
        <v>205</v>
      </c>
      <c r="D37" s="48" t="s">
        <v>531</v>
      </c>
      <c r="E37" s="4">
        <v>29</v>
      </c>
      <c r="F37" s="4">
        <f t="shared" si="0"/>
        <v>29</v>
      </c>
      <c r="G37" s="4">
        <v>36</v>
      </c>
      <c r="H37" s="4">
        <f t="shared" si="1"/>
        <v>36</v>
      </c>
      <c r="I37" s="4">
        <v>47</v>
      </c>
      <c r="J37" s="4">
        <f t="shared" si="2"/>
        <v>47</v>
      </c>
      <c r="K37" s="4">
        <v>31</v>
      </c>
      <c r="L37" s="4">
        <f t="shared" si="3"/>
        <v>31</v>
      </c>
      <c r="M37" s="4">
        <v>32</v>
      </c>
      <c r="N37" s="4">
        <f t="shared" si="4"/>
        <v>32</v>
      </c>
      <c r="O37" s="4">
        <v>14</v>
      </c>
      <c r="P37" s="4">
        <f t="shared" si="5"/>
        <v>14</v>
      </c>
      <c r="Q37" s="4">
        <v>25</v>
      </c>
      <c r="R37" s="4">
        <f t="shared" si="6"/>
        <v>25</v>
      </c>
      <c r="S37" s="4">
        <v>27</v>
      </c>
      <c r="T37" s="4">
        <f t="shared" si="7"/>
        <v>27</v>
      </c>
      <c r="U37" s="4">
        <v>22</v>
      </c>
      <c r="V37" s="4">
        <f t="shared" si="8"/>
        <v>22</v>
      </c>
      <c r="W37" s="4"/>
      <c r="X37" s="4">
        <f t="shared" si="9"/>
        <v>0</v>
      </c>
      <c r="Y37" s="4">
        <v>5</v>
      </c>
      <c r="Z37" s="4">
        <f t="shared" si="10"/>
        <v>47</v>
      </c>
      <c r="AA37" s="4">
        <f t="shared" si="11"/>
        <v>221</v>
      </c>
    </row>
    <row r="38" spans="1:27" s="1" customFormat="1" ht="13.5" customHeight="1">
      <c r="A38" s="71">
        <v>33</v>
      </c>
      <c r="B38" s="46" t="s">
        <v>532</v>
      </c>
      <c r="C38" s="47">
        <v>48</v>
      </c>
      <c r="D38" s="48" t="s">
        <v>533</v>
      </c>
      <c r="E38" s="4">
        <v>23</v>
      </c>
      <c r="F38" s="4">
        <f aca="true" t="shared" si="12" ref="F38:F61">IF(OR(E38="dnf",E38="dns",E38="dnc",E38="dsq",E38="bfd",E38="ocs",E38="raf",E38="dne"),57,E38)</f>
        <v>23</v>
      </c>
      <c r="G38" s="4">
        <v>39</v>
      </c>
      <c r="H38" s="4">
        <f aca="true" t="shared" si="13" ref="H38:H61">IF(OR(G38="dnf",G38="dns",G38="dnc",G38="dsq",G38="bfd",G38="ocs",G38="raf",G38="dne"),57,G38)</f>
        <v>39</v>
      </c>
      <c r="I38" s="4">
        <v>35</v>
      </c>
      <c r="J38" s="4">
        <f aca="true" t="shared" si="14" ref="J38:J61">IF(OR(I38="dnf",I38="dns",I38="dnc",I38="dsq",I38="bfd",I38="ocs",I38="raf",I38="dne"),57,I38)</f>
        <v>35</v>
      </c>
      <c r="K38" s="4">
        <v>20</v>
      </c>
      <c r="L38" s="4">
        <f aca="true" t="shared" si="15" ref="L38:L61">IF(OR(K38="dnf",K38="dns",K38="dnc",K38="dsq",K38="bfd",K38="ocs",K38="raf",K38="dne"),57,K38)</f>
        <v>20</v>
      </c>
      <c r="M38" s="4">
        <v>51</v>
      </c>
      <c r="N38" s="4">
        <f aca="true" t="shared" si="16" ref="N38:N61">IF(OR(M38="dnf",M38="dns",M38="dnc",M38="dsq",M38="bfd",M38="ocs",M38="raf",M38="dne"),57,M38)</f>
        <v>51</v>
      </c>
      <c r="O38" s="4">
        <v>21</v>
      </c>
      <c r="P38" s="4">
        <f aca="true" t="shared" si="17" ref="P38:P61">IF(OR(O38="dnf",O38="dns",O38="dnc",O38="dsq",O38="bfd",O38="ocs",O38="raf",O38="dne"),57,O38)</f>
        <v>21</v>
      </c>
      <c r="Q38" s="4">
        <v>23</v>
      </c>
      <c r="R38" s="4">
        <f aca="true" t="shared" si="18" ref="R38:R61">IF(OR(Q38="dnf",Q38="dns",Q38="dnc",Q38="dsq",Q38="bfd",Q38="ocs",Q38="raf",Q38="dne"),57,Q38)</f>
        <v>23</v>
      </c>
      <c r="S38" s="4">
        <v>21</v>
      </c>
      <c r="T38" s="4">
        <f aca="true" t="shared" si="19" ref="T38:T61">IF(OR(S38="dnf",S38="dns",S38="dnc",S38="dsq",S38="bfd",S38="ocs",S38="raf",S38="dne"),57,S38)</f>
        <v>21</v>
      </c>
      <c r="U38" s="4">
        <v>39</v>
      </c>
      <c r="V38" s="4">
        <f aca="true" t="shared" si="20" ref="V38:V61">IF(OR(U38="dnf",U38="dns",U38="dnc",U38="dsq",U38="bfd",U38="ocs",U38="raf",U38="dne"),57,U38)</f>
        <v>39</v>
      </c>
      <c r="W38" s="4"/>
      <c r="X38" s="4">
        <f aca="true" t="shared" si="21" ref="X38:X61">IF(OR(W38="dnf",W38="dns",W38="dnc",W38="dsq",W38="bfd",W38="ocs",W38="raf",W38="dne"),57,W38)</f>
        <v>0</v>
      </c>
      <c r="Y38" s="4"/>
      <c r="Z38" s="4">
        <f aca="true" t="shared" si="22" ref="Z38:Z61">MAX(F38,J38,H38,L38,N38,P38,R38,T38,V38,X38)</f>
        <v>51</v>
      </c>
      <c r="AA38" s="4">
        <f t="shared" si="11"/>
        <v>221</v>
      </c>
    </row>
    <row r="39" spans="1:27" s="1" customFormat="1" ht="13.5" customHeight="1">
      <c r="A39" s="71">
        <v>34</v>
      </c>
      <c r="B39" s="27" t="s">
        <v>534</v>
      </c>
      <c r="C39" s="14">
        <v>72</v>
      </c>
      <c r="D39" s="42" t="s">
        <v>535</v>
      </c>
      <c r="E39" s="4">
        <v>36</v>
      </c>
      <c r="F39" s="4">
        <f t="shared" si="12"/>
        <v>36</v>
      </c>
      <c r="G39" s="4">
        <v>29</v>
      </c>
      <c r="H39" s="4">
        <f t="shared" si="13"/>
        <v>29</v>
      </c>
      <c r="I39" s="4">
        <v>31</v>
      </c>
      <c r="J39" s="4">
        <f t="shared" si="14"/>
        <v>31</v>
      </c>
      <c r="K39" s="4">
        <v>27</v>
      </c>
      <c r="L39" s="4">
        <f t="shared" si="15"/>
        <v>27</v>
      </c>
      <c r="M39" s="4">
        <v>20</v>
      </c>
      <c r="N39" s="4">
        <f t="shared" si="16"/>
        <v>20</v>
      </c>
      <c r="O39" s="4">
        <v>35</v>
      </c>
      <c r="P39" s="4">
        <f t="shared" si="17"/>
        <v>35</v>
      </c>
      <c r="Q39" s="4">
        <v>36</v>
      </c>
      <c r="R39" s="4">
        <f t="shared" si="18"/>
        <v>36</v>
      </c>
      <c r="S39" s="4">
        <v>26</v>
      </c>
      <c r="T39" s="4">
        <f t="shared" si="19"/>
        <v>26</v>
      </c>
      <c r="U39" s="4">
        <v>21</v>
      </c>
      <c r="V39" s="4">
        <f t="shared" si="20"/>
        <v>21</v>
      </c>
      <c r="W39" s="4"/>
      <c r="X39" s="4">
        <f t="shared" si="21"/>
        <v>0</v>
      </c>
      <c r="Y39" s="4">
        <v>5</v>
      </c>
      <c r="Z39" s="4">
        <f t="shared" si="22"/>
        <v>36</v>
      </c>
      <c r="AA39" s="4">
        <f t="shared" si="11"/>
        <v>230</v>
      </c>
    </row>
    <row r="40" spans="1:27" s="1" customFormat="1" ht="13.5" customHeight="1">
      <c r="A40" s="71">
        <v>35</v>
      </c>
      <c r="B40" s="46" t="s">
        <v>536</v>
      </c>
      <c r="C40" s="47">
        <v>393</v>
      </c>
      <c r="D40" s="48" t="s">
        <v>537</v>
      </c>
      <c r="E40" s="4">
        <v>24</v>
      </c>
      <c r="F40" s="4">
        <f t="shared" si="12"/>
        <v>24</v>
      </c>
      <c r="G40" s="4">
        <v>35</v>
      </c>
      <c r="H40" s="4">
        <f t="shared" si="13"/>
        <v>35</v>
      </c>
      <c r="I40" s="4">
        <v>14</v>
      </c>
      <c r="J40" s="4">
        <f t="shared" si="14"/>
        <v>14</v>
      </c>
      <c r="K40" s="4">
        <v>23</v>
      </c>
      <c r="L40" s="4">
        <f t="shared" si="15"/>
        <v>23</v>
      </c>
      <c r="M40" s="4">
        <v>35</v>
      </c>
      <c r="N40" s="4">
        <f t="shared" si="16"/>
        <v>35</v>
      </c>
      <c r="O40" s="4">
        <v>32</v>
      </c>
      <c r="P40" s="4">
        <f t="shared" si="17"/>
        <v>32</v>
      </c>
      <c r="Q40" s="4">
        <v>34</v>
      </c>
      <c r="R40" s="4">
        <f t="shared" si="18"/>
        <v>34</v>
      </c>
      <c r="S40" s="4">
        <v>41</v>
      </c>
      <c r="T40" s="4">
        <f t="shared" si="19"/>
        <v>41</v>
      </c>
      <c r="U40" s="4" t="s">
        <v>538</v>
      </c>
      <c r="V40" s="4">
        <f t="shared" si="20"/>
        <v>57</v>
      </c>
      <c r="W40" s="4"/>
      <c r="X40" s="4">
        <f t="shared" si="21"/>
        <v>0</v>
      </c>
      <c r="Y40" s="4"/>
      <c r="Z40" s="4">
        <f t="shared" si="22"/>
        <v>57</v>
      </c>
      <c r="AA40" s="4">
        <f t="shared" si="11"/>
        <v>238</v>
      </c>
    </row>
    <row r="41" spans="1:27" s="1" customFormat="1" ht="13.5" customHeight="1">
      <c r="A41" s="71">
        <v>36</v>
      </c>
      <c r="B41" s="27" t="s">
        <v>539</v>
      </c>
      <c r="C41" s="14">
        <v>15</v>
      </c>
      <c r="D41" s="42" t="s">
        <v>540</v>
      </c>
      <c r="E41" s="4" t="s">
        <v>541</v>
      </c>
      <c r="F41" s="4">
        <f t="shared" si="12"/>
        <v>57</v>
      </c>
      <c r="G41" s="4">
        <v>41</v>
      </c>
      <c r="H41" s="4">
        <f t="shared" si="13"/>
        <v>41</v>
      </c>
      <c r="I41" s="4">
        <v>21</v>
      </c>
      <c r="J41" s="4">
        <f t="shared" si="14"/>
        <v>21</v>
      </c>
      <c r="K41" s="4">
        <v>36</v>
      </c>
      <c r="L41" s="4">
        <f t="shared" si="15"/>
        <v>36</v>
      </c>
      <c r="M41" s="4">
        <v>24</v>
      </c>
      <c r="N41" s="4">
        <f t="shared" si="16"/>
        <v>24</v>
      </c>
      <c r="O41" s="4">
        <v>31</v>
      </c>
      <c r="P41" s="4">
        <f t="shared" si="17"/>
        <v>31</v>
      </c>
      <c r="Q41" s="4">
        <v>44</v>
      </c>
      <c r="R41" s="4">
        <f t="shared" si="18"/>
        <v>44</v>
      </c>
      <c r="S41" s="4">
        <v>17</v>
      </c>
      <c r="T41" s="4">
        <f t="shared" si="19"/>
        <v>17</v>
      </c>
      <c r="U41" s="4">
        <v>35</v>
      </c>
      <c r="V41" s="4">
        <f t="shared" si="20"/>
        <v>35</v>
      </c>
      <c r="W41" s="4"/>
      <c r="X41" s="4">
        <f t="shared" si="21"/>
        <v>0</v>
      </c>
      <c r="Y41" s="4"/>
      <c r="Z41" s="4">
        <f t="shared" si="22"/>
        <v>57</v>
      </c>
      <c r="AA41" s="4">
        <f t="shared" si="11"/>
        <v>249</v>
      </c>
    </row>
    <row r="42" spans="1:27" s="1" customFormat="1" ht="13.5" customHeight="1">
      <c r="A42" s="71">
        <v>37</v>
      </c>
      <c r="B42" s="46" t="s">
        <v>542</v>
      </c>
      <c r="C42" s="47">
        <v>4808</v>
      </c>
      <c r="D42" s="48" t="s">
        <v>543</v>
      </c>
      <c r="E42" s="4">
        <v>37</v>
      </c>
      <c r="F42" s="4">
        <f t="shared" si="12"/>
        <v>37</v>
      </c>
      <c r="G42" s="4">
        <v>30</v>
      </c>
      <c r="H42" s="4">
        <f t="shared" si="13"/>
        <v>30</v>
      </c>
      <c r="I42" s="4">
        <v>36</v>
      </c>
      <c r="J42" s="4">
        <f t="shared" si="14"/>
        <v>36</v>
      </c>
      <c r="K42" s="4">
        <v>38</v>
      </c>
      <c r="L42" s="4">
        <f t="shared" si="15"/>
        <v>38</v>
      </c>
      <c r="M42" s="4">
        <v>17</v>
      </c>
      <c r="N42" s="4">
        <f t="shared" si="16"/>
        <v>17</v>
      </c>
      <c r="O42" s="4">
        <v>36</v>
      </c>
      <c r="P42" s="4">
        <f t="shared" si="17"/>
        <v>36</v>
      </c>
      <c r="Q42" s="4">
        <v>24</v>
      </c>
      <c r="R42" s="4">
        <f t="shared" si="18"/>
        <v>24</v>
      </c>
      <c r="S42" s="4">
        <v>32</v>
      </c>
      <c r="T42" s="4">
        <f t="shared" si="19"/>
        <v>32</v>
      </c>
      <c r="U42" s="4">
        <v>43</v>
      </c>
      <c r="V42" s="4">
        <f t="shared" si="20"/>
        <v>43</v>
      </c>
      <c r="W42" s="4"/>
      <c r="X42" s="4">
        <f t="shared" si="21"/>
        <v>0</v>
      </c>
      <c r="Y42" s="4"/>
      <c r="Z42" s="4">
        <f t="shared" si="22"/>
        <v>43</v>
      </c>
      <c r="AA42" s="4">
        <f t="shared" si="11"/>
        <v>250</v>
      </c>
    </row>
    <row r="43" spans="1:27" s="1" customFormat="1" ht="13.5" customHeight="1">
      <c r="A43" s="71">
        <v>38</v>
      </c>
      <c r="B43" s="46" t="s">
        <v>544</v>
      </c>
      <c r="C43" s="47">
        <v>99</v>
      </c>
      <c r="D43" s="48" t="s">
        <v>545</v>
      </c>
      <c r="E43" s="4">
        <v>30</v>
      </c>
      <c r="F43" s="4">
        <f t="shared" si="12"/>
        <v>30</v>
      </c>
      <c r="G43" s="4" t="s">
        <v>546</v>
      </c>
      <c r="H43" s="4">
        <f t="shared" si="13"/>
        <v>57</v>
      </c>
      <c r="I43" s="4">
        <v>20</v>
      </c>
      <c r="J43" s="4">
        <f t="shared" si="14"/>
        <v>20</v>
      </c>
      <c r="K43" s="4">
        <v>29</v>
      </c>
      <c r="L43" s="4">
        <f t="shared" si="15"/>
        <v>29</v>
      </c>
      <c r="M43" s="4">
        <v>39</v>
      </c>
      <c r="N43" s="4">
        <f t="shared" si="16"/>
        <v>39</v>
      </c>
      <c r="O43" s="4">
        <v>22</v>
      </c>
      <c r="P43" s="4">
        <f t="shared" si="17"/>
        <v>22</v>
      </c>
      <c r="Q43" s="4">
        <v>35</v>
      </c>
      <c r="R43" s="4">
        <f t="shared" si="18"/>
        <v>35</v>
      </c>
      <c r="S43" s="4">
        <v>33</v>
      </c>
      <c r="T43" s="4">
        <f t="shared" si="19"/>
        <v>33</v>
      </c>
      <c r="U43" s="4">
        <v>42</v>
      </c>
      <c r="V43" s="4">
        <f t="shared" si="20"/>
        <v>42</v>
      </c>
      <c r="W43" s="4"/>
      <c r="X43" s="4">
        <f t="shared" si="21"/>
        <v>0</v>
      </c>
      <c r="Y43" s="4"/>
      <c r="Z43" s="4">
        <f t="shared" si="22"/>
        <v>57</v>
      </c>
      <c r="AA43" s="4">
        <f t="shared" si="11"/>
        <v>250</v>
      </c>
    </row>
    <row r="44" spans="1:27" s="1" customFormat="1" ht="13.5" customHeight="1">
      <c r="A44" s="71">
        <v>39</v>
      </c>
      <c r="B44" s="46" t="s">
        <v>547</v>
      </c>
      <c r="C44" s="47">
        <v>4</v>
      </c>
      <c r="D44" s="48" t="s">
        <v>548</v>
      </c>
      <c r="E44" s="4">
        <v>38</v>
      </c>
      <c r="F44" s="4">
        <f t="shared" si="12"/>
        <v>38</v>
      </c>
      <c r="G44" s="4" t="s">
        <v>549</v>
      </c>
      <c r="H44" s="4">
        <f t="shared" si="13"/>
        <v>57</v>
      </c>
      <c r="I44" s="4">
        <v>37</v>
      </c>
      <c r="J44" s="4">
        <f t="shared" si="14"/>
        <v>37</v>
      </c>
      <c r="K44" s="4">
        <v>34</v>
      </c>
      <c r="L44" s="4">
        <f t="shared" si="15"/>
        <v>34</v>
      </c>
      <c r="M44" s="4">
        <v>42</v>
      </c>
      <c r="N44" s="4">
        <f t="shared" si="16"/>
        <v>42</v>
      </c>
      <c r="O44" s="4">
        <v>40</v>
      </c>
      <c r="P44" s="4">
        <f t="shared" si="17"/>
        <v>40</v>
      </c>
      <c r="Q44" s="4">
        <v>20</v>
      </c>
      <c r="R44" s="4">
        <f t="shared" si="18"/>
        <v>20</v>
      </c>
      <c r="S44" s="4">
        <v>8</v>
      </c>
      <c r="T44" s="4">
        <f t="shared" si="19"/>
        <v>8</v>
      </c>
      <c r="U44" s="4">
        <v>32</v>
      </c>
      <c r="V44" s="4">
        <f t="shared" si="20"/>
        <v>32</v>
      </c>
      <c r="W44" s="4"/>
      <c r="X44" s="4">
        <f t="shared" si="21"/>
        <v>0</v>
      </c>
      <c r="Y44" s="4"/>
      <c r="Z44" s="4">
        <f t="shared" si="22"/>
        <v>57</v>
      </c>
      <c r="AA44" s="4">
        <f t="shared" si="11"/>
        <v>251</v>
      </c>
    </row>
    <row r="45" spans="1:27" s="1" customFormat="1" ht="13.5" customHeight="1">
      <c r="A45" s="71">
        <v>40</v>
      </c>
      <c r="B45" s="46" t="s">
        <v>550</v>
      </c>
      <c r="C45" s="47">
        <v>1</v>
      </c>
      <c r="D45" s="48" t="s">
        <v>551</v>
      </c>
      <c r="E45" s="4">
        <v>21</v>
      </c>
      <c r="F45" s="4">
        <f t="shared" si="12"/>
        <v>21</v>
      </c>
      <c r="G45" s="4" t="s">
        <v>552</v>
      </c>
      <c r="H45" s="4">
        <f t="shared" si="13"/>
        <v>57</v>
      </c>
      <c r="I45" s="4">
        <v>48</v>
      </c>
      <c r="J45" s="4">
        <f t="shared" si="14"/>
        <v>48</v>
      </c>
      <c r="K45" s="4">
        <v>12</v>
      </c>
      <c r="L45" s="4">
        <f t="shared" si="15"/>
        <v>12</v>
      </c>
      <c r="M45" s="4">
        <v>29</v>
      </c>
      <c r="N45" s="4">
        <f t="shared" si="16"/>
        <v>29</v>
      </c>
      <c r="O45" s="4">
        <v>37</v>
      </c>
      <c r="P45" s="4">
        <f t="shared" si="17"/>
        <v>37</v>
      </c>
      <c r="Q45" s="4">
        <v>33</v>
      </c>
      <c r="R45" s="4">
        <f t="shared" si="18"/>
        <v>33</v>
      </c>
      <c r="S45" s="4">
        <v>29</v>
      </c>
      <c r="T45" s="4">
        <f t="shared" si="19"/>
        <v>29</v>
      </c>
      <c r="U45" s="4">
        <v>46</v>
      </c>
      <c r="V45" s="4">
        <f t="shared" si="20"/>
        <v>46</v>
      </c>
      <c r="W45" s="4"/>
      <c r="X45" s="4">
        <f t="shared" si="21"/>
        <v>0</v>
      </c>
      <c r="Y45" s="4"/>
      <c r="Z45" s="4">
        <f t="shared" si="22"/>
        <v>57</v>
      </c>
      <c r="AA45" s="4">
        <f t="shared" si="11"/>
        <v>255</v>
      </c>
    </row>
    <row r="46" spans="1:27" s="1" customFormat="1" ht="13.5" customHeight="1">
      <c r="A46" s="71">
        <v>41</v>
      </c>
      <c r="B46" s="46" t="s">
        <v>553</v>
      </c>
      <c r="C46" s="47">
        <v>299</v>
      </c>
      <c r="D46" s="48" t="s">
        <v>554</v>
      </c>
      <c r="E46" s="4">
        <v>33</v>
      </c>
      <c r="F46" s="4">
        <f t="shared" si="12"/>
        <v>33</v>
      </c>
      <c r="G46" s="4">
        <v>34</v>
      </c>
      <c r="H46" s="4">
        <f t="shared" si="13"/>
        <v>34</v>
      </c>
      <c r="I46" s="4">
        <v>30</v>
      </c>
      <c r="J46" s="4">
        <f t="shared" si="14"/>
        <v>30</v>
      </c>
      <c r="K46" s="4">
        <v>47</v>
      </c>
      <c r="L46" s="4">
        <f t="shared" si="15"/>
        <v>47</v>
      </c>
      <c r="M46" s="4">
        <v>34</v>
      </c>
      <c r="N46" s="4">
        <f t="shared" si="16"/>
        <v>34</v>
      </c>
      <c r="O46" s="4">
        <v>47</v>
      </c>
      <c r="P46" s="4">
        <f t="shared" si="17"/>
        <v>47</v>
      </c>
      <c r="Q46" s="4">
        <v>37</v>
      </c>
      <c r="R46" s="4">
        <f t="shared" si="18"/>
        <v>37</v>
      </c>
      <c r="S46" s="4">
        <v>43</v>
      </c>
      <c r="T46" s="4">
        <f t="shared" si="19"/>
        <v>43</v>
      </c>
      <c r="U46" s="4">
        <v>31</v>
      </c>
      <c r="V46" s="4">
        <f t="shared" si="20"/>
        <v>31</v>
      </c>
      <c r="W46" s="4"/>
      <c r="X46" s="4">
        <f t="shared" si="21"/>
        <v>0</v>
      </c>
      <c r="Y46" s="4"/>
      <c r="Z46" s="4">
        <f t="shared" si="22"/>
        <v>47</v>
      </c>
      <c r="AA46" s="4">
        <f t="shared" si="11"/>
        <v>289</v>
      </c>
    </row>
    <row r="47" spans="1:27" s="1" customFormat="1" ht="13.5" customHeight="1">
      <c r="A47" s="71">
        <v>42</v>
      </c>
      <c r="B47" s="46" t="s">
        <v>555</v>
      </c>
      <c r="C47" s="47">
        <v>711</v>
      </c>
      <c r="D47" s="48" t="s">
        <v>556</v>
      </c>
      <c r="E47" s="4">
        <v>43</v>
      </c>
      <c r="F47" s="4">
        <f t="shared" si="12"/>
        <v>43</v>
      </c>
      <c r="G47" s="4">
        <v>26</v>
      </c>
      <c r="H47" s="4">
        <f t="shared" si="13"/>
        <v>26</v>
      </c>
      <c r="I47" s="4">
        <v>50</v>
      </c>
      <c r="J47" s="4">
        <f t="shared" si="14"/>
        <v>50</v>
      </c>
      <c r="K47" s="4">
        <v>32</v>
      </c>
      <c r="L47" s="4">
        <f t="shared" si="15"/>
        <v>32</v>
      </c>
      <c r="M47" s="4">
        <v>28</v>
      </c>
      <c r="N47" s="4">
        <f t="shared" si="16"/>
        <v>28</v>
      </c>
      <c r="O47" s="4">
        <v>38</v>
      </c>
      <c r="P47" s="4">
        <f t="shared" si="17"/>
        <v>38</v>
      </c>
      <c r="Q47" s="4">
        <v>43</v>
      </c>
      <c r="R47" s="4">
        <f t="shared" si="18"/>
        <v>43</v>
      </c>
      <c r="S47" s="4">
        <v>37</v>
      </c>
      <c r="T47" s="4">
        <f t="shared" si="19"/>
        <v>37</v>
      </c>
      <c r="U47" s="4">
        <v>48</v>
      </c>
      <c r="V47" s="4">
        <f t="shared" si="20"/>
        <v>48</v>
      </c>
      <c r="W47" s="4"/>
      <c r="X47" s="4">
        <f t="shared" si="21"/>
        <v>0</v>
      </c>
      <c r="Y47" s="4"/>
      <c r="Z47" s="4">
        <f t="shared" si="22"/>
        <v>50</v>
      </c>
      <c r="AA47" s="4">
        <f t="shared" si="11"/>
        <v>295</v>
      </c>
    </row>
    <row r="48" spans="1:27" s="1" customFormat="1" ht="13.5" customHeight="1">
      <c r="A48" s="71">
        <v>43</v>
      </c>
      <c r="B48" s="46" t="s">
        <v>557</v>
      </c>
      <c r="C48" s="47">
        <v>34</v>
      </c>
      <c r="D48" s="48" t="s">
        <v>558</v>
      </c>
      <c r="E48" s="4">
        <v>40</v>
      </c>
      <c r="F48" s="4">
        <f t="shared" si="12"/>
        <v>40</v>
      </c>
      <c r="G48" s="4">
        <v>32</v>
      </c>
      <c r="H48" s="4">
        <f t="shared" si="13"/>
        <v>32</v>
      </c>
      <c r="I48" s="4">
        <v>39</v>
      </c>
      <c r="J48" s="4">
        <f t="shared" si="14"/>
        <v>39</v>
      </c>
      <c r="K48" s="4">
        <v>44</v>
      </c>
      <c r="L48" s="4">
        <f t="shared" si="15"/>
        <v>44</v>
      </c>
      <c r="M48" s="4">
        <v>36</v>
      </c>
      <c r="N48" s="4">
        <f t="shared" si="16"/>
        <v>36</v>
      </c>
      <c r="O48" s="4">
        <v>45</v>
      </c>
      <c r="P48" s="4">
        <f t="shared" si="17"/>
        <v>45</v>
      </c>
      <c r="Q48" s="4">
        <v>48</v>
      </c>
      <c r="R48" s="4">
        <f t="shared" si="18"/>
        <v>48</v>
      </c>
      <c r="S48" s="4">
        <v>46</v>
      </c>
      <c r="T48" s="4">
        <f t="shared" si="19"/>
        <v>46</v>
      </c>
      <c r="U48" s="4">
        <v>38</v>
      </c>
      <c r="V48" s="4">
        <f t="shared" si="20"/>
        <v>38</v>
      </c>
      <c r="W48" s="4"/>
      <c r="X48" s="4">
        <f t="shared" si="21"/>
        <v>0</v>
      </c>
      <c r="Y48" s="4"/>
      <c r="Z48" s="4">
        <f t="shared" si="22"/>
        <v>48</v>
      </c>
      <c r="AA48" s="4">
        <f t="shared" si="11"/>
        <v>320</v>
      </c>
    </row>
    <row r="49" spans="1:27" s="1" customFormat="1" ht="13.5" customHeight="1">
      <c r="A49" s="71">
        <v>44</v>
      </c>
      <c r="B49" s="46" t="s">
        <v>559</v>
      </c>
      <c r="C49" s="47">
        <v>37</v>
      </c>
      <c r="D49" s="48" t="s">
        <v>560</v>
      </c>
      <c r="E49" s="4">
        <v>32</v>
      </c>
      <c r="F49" s="4">
        <f t="shared" si="12"/>
        <v>32</v>
      </c>
      <c r="G49" s="4">
        <v>42</v>
      </c>
      <c r="H49" s="4">
        <f t="shared" si="13"/>
        <v>42</v>
      </c>
      <c r="I49" s="4">
        <v>40</v>
      </c>
      <c r="J49" s="4">
        <f t="shared" si="14"/>
        <v>40</v>
      </c>
      <c r="K49" s="4">
        <v>43</v>
      </c>
      <c r="L49" s="4">
        <f t="shared" si="15"/>
        <v>43</v>
      </c>
      <c r="M49" s="4">
        <v>50</v>
      </c>
      <c r="N49" s="4">
        <f t="shared" si="16"/>
        <v>50</v>
      </c>
      <c r="O49" s="4">
        <v>43</v>
      </c>
      <c r="P49" s="4">
        <f t="shared" si="17"/>
        <v>43</v>
      </c>
      <c r="Q49" s="4">
        <v>38</v>
      </c>
      <c r="R49" s="4">
        <f t="shared" si="18"/>
        <v>38</v>
      </c>
      <c r="S49" s="4">
        <v>39</v>
      </c>
      <c r="T49" s="4">
        <f t="shared" si="19"/>
        <v>39</v>
      </c>
      <c r="U49" s="4">
        <v>45</v>
      </c>
      <c r="V49" s="4">
        <f t="shared" si="20"/>
        <v>45</v>
      </c>
      <c r="W49" s="4"/>
      <c r="X49" s="4">
        <f t="shared" si="21"/>
        <v>0</v>
      </c>
      <c r="Y49" s="4"/>
      <c r="Z49" s="4">
        <f t="shared" si="22"/>
        <v>50</v>
      </c>
      <c r="AA49" s="4">
        <f t="shared" si="11"/>
        <v>322</v>
      </c>
    </row>
    <row r="50" spans="1:27" s="1" customFormat="1" ht="13.5" customHeight="1">
      <c r="A50" s="71">
        <v>45</v>
      </c>
      <c r="B50" s="46" t="s">
        <v>561</v>
      </c>
      <c r="C50" s="47">
        <v>105</v>
      </c>
      <c r="D50" s="48" t="s">
        <v>562</v>
      </c>
      <c r="E50" s="4">
        <v>48</v>
      </c>
      <c r="F50" s="4">
        <f t="shared" si="12"/>
        <v>48</v>
      </c>
      <c r="G50" s="4">
        <v>21</v>
      </c>
      <c r="H50" s="4">
        <f t="shared" si="13"/>
        <v>21</v>
      </c>
      <c r="I50" s="4">
        <v>44</v>
      </c>
      <c r="J50" s="4">
        <f t="shared" si="14"/>
        <v>44</v>
      </c>
      <c r="K50" s="4">
        <v>39</v>
      </c>
      <c r="L50" s="4">
        <f t="shared" si="15"/>
        <v>39</v>
      </c>
      <c r="M50" s="4">
        <v>49</v>
      </c>
      <c r="N50" s="4">
        <f t="shared" si="16"/>
        <v>49</v>
      </c>
      <c r="O50" s="4">
        <v>52</v>
      </c>
      <c r="P50" s="4">
        <f t="shared" si="17"/>
        <v>52</v>
      </c>
      <c r="Q50" s="4">
        <v>30</v>
      </c>
      <c r="R50" s="4">
        <f t="shared" si="18"/>
        <v>30</v>
      </c>
      <c r="S50" s="4">
        <v>50</v>
      </c>
      <c r="T50" s="4">
        <f t="shared" si="19"/>
        <v>50</v>
      </c>
      <c r="U50" s="4">
        <v>47</v>
      </c>
      <c r="V50" s="4">
        <f t="shared" si="20"/>
        <v>47</v>
      </c>
      <c r="W50" s="4"/>
      <c r="X50" s="4">
        <f t="shared" si="21"/>
        <v>0</v>
      </c>
      <c r="Y50" s="4"/>
      <c r="Z50" s="4">
        <f t="shared" si="22"/>
        <v>52</v>
      </c>
      <c r="AA50" s="4">
        <f t="shared" si="11"/>
        <v>328</v>
      </c>
    </row>
    <row r="51" spans="1:27" s="1" customFormat="1" ht="13.5" customHeight="1">
      <c r="A51" s="71">
        <v>46</v>
      </c>
      <c r="B51" s="46" t="s">
        <v>563</v>
      </c>
      <c r="C51" s="47">
        <v>52</v>
      </c>
      <c r="D51" s="48" t="s">
        <v>564</v>
      </c>
      <c r="E51" s="4">
        <v>44</v>
      </c>
      <c r="F51" s="4">
        <f t="shared" si="12"/>
        <v>44</v>
      </c>
      <c r="G51" s="4">
        <v>47</v>
      </c>
      <c r="H51" s="4">
        <f t="shared" si="13"/>
        <v>47</v>
      </c>
      <c r="I51" s="4">
        <v>46</v>
      </c>
      <c r="J51" s="4">
        <f t="shared" si="14"/>
        <v>46</v>
      </c>
      <c r="K51" s="4">
        <v>42</v>
      </c>
      <c r="L51" s="4">
        <f t="shared" si="15"/>
        <v>42</v>
      </c>
      <c r="M51" s="4">
        <v>38</v>
      </c>
      <c r="N51" s="4">
        <f t="shared" si="16"/>
        <v>38</v>
      </c>
      <c r="O51" s="4">
        <v>42</v>
      </c>
      <c r="P51" s="4">
        <f t="shared" si="17"/>
        <v>42</v>
      </c>
      <c r="Q51" s="4">
        <v>47</v>
      </c>
      <c r="R51" s="4">
        <f t="shared" si="18"/>
        <v>47</v>
      </c>
      <c r="S51" s="4">
        <v>38</v>
      </c>
      <c r="T51" s="4">
        <f t="shared" si="19"/>
        <v>38</v>
      </c>
      <c r="U51" s="4">
        <v>37</v>
      </c>
      <c r="V51" s="4">
        <f t="shared" si="20"/>
        <v>37</v>
      </c>
      <c r="W51" s="4"/>
      <c r="X51" s="4">
        <f t="shared" si="21"/>
        <v>0</v>
      </c>
      <c r="Y51" s="4"/>
      <c r="Z51" s="4">
        <f t="shared" si="22"/>
        <v>47</v>
      </c>
      <c r="AA51" s="4">
        <f t="shared" si="11"/>
        <v>334</v>
      </c>
    </row>
    <row r="52" spans="1:27" s="1" customFormat="1" ht="13.5" customHeight="1">
      <c r="A52" s="71">
        <v>47</v>
      </c>
      <c r="B52" s="46" t="s">
        <v>565</v>
      </c>
      <c r="C52" s="47">
        <v>88</v>
      </c>
      <c r="D52" s="48" t="s">
        <v>566</v>
      </c>
      <c r="E52" s="4">
        <v>45</v>
      </c>
      <c r="F52" s="4">
        <f t="shared" si="12"/>
        <v>45</v>
      </c>
      <c r="G52" s="4">
        <v>45</v>
      </c>
      <c r="H52" s="4">
        <f t="shared" si="13"/>
        <v>45</v>
      </c>
      <c r="I52" s="4">
        <v>42</v>
      </c>
      <c r="J52" s="4">
        <f t="shared" si="14"/>
        <v>42</v>
      </c>
      <c r="K52" s="4">
        <v>40</v>
      </c>
      <c r="L52" s="4">
        <f t="shared" si="15"/>
        <v>40</v>
      </c>
      <c r="M52" s="4">
        <v>46</v>
      </c>
      <c r="N52" s="4">
        <f t="shared" si="16"/>
        <v>46</v>
      </c>
      <c r="O52" s="4">
        <v>50</v>
      </c>
      <c r="P52" s="4">
        <f t="shared" si="17"/>
        <v>50</v>
      </c>
      <c r="Q52" s="4">
        <v>42</v>
      </c>
      <c r="R52" s="4">
        <f t="shared" si="18"/>
        <v>42</v>
      </c>
      <c r="S52" s="4">
        <v>42</v>
      </c>
      <c r="T52" s="4">
        <f t="shared" si="19"/>
        <v>42</v>
      </c>
      <c r="U52" s="4">
        <v>41</v>
      </c>
      <c r="V52" s="4">
        <f t="shared" si="20"/>
        <v>41</v>
      </c>
      <c r="W52" s="4"/>
      <c r="X52" s="4">
        <f t="shared" si="21"/>
        <v>0</v>
      </c>
      <c r="Y52" s="4"/>
      <c r="Z52" s="4">
        <f t="shared" si="22"/>
        <v>50</v>
      </c>
      <c r="AA52" s="4">
        <f t="shared" si="11"/>
        <v>343</v>
      </c>
    </row>
    <row r="53" spans="1:27" s="1" customFormat="1" ht="13.5" customHeight="1">
      <c r="A53" s="71">
        <v>48</v>
      </c>
      <c r="B53" s="46" t="s">
        <v>567</v>
      </c>
      <c r="C53" s="47">
        <v>44</v>
      </c>
      <c r="D53" s="48" t="s">
        <v>568</v>
      </c>
      <c r="E53" s="4">
        <v>49</v>
      </c>
      <c r="F53" s="4">
        <f t="shared" si="12"/>
        <v>49</v>
      </c>
      <c r="G53" s="4">
        <v>46</v>
      </c>
      <c r="H53" s="4">
        <f t="shared" si="13"/>
        <v>46</v>
      </c>
      <c r="I53" s="4">
        <v>33</v>
      </c>
      <c r="J53" s="4">
        <f t="shared" si="14"/>
        <v>33</v>
      </c>
      <c r="K53" s="4" t="s">
        <v>569</v>
      </c>
      <c r="L53" s="4">
        <f t="shared" si="15"/>
        <v>57</v>
      </c>
      <c r="M53" s="4">
        <v>44</v>
      </c>
      <c r="N53" s="4">
        <f t="shared" si="16"/>
        <v>44</v>
      </c>
      <c r="O53" s="4">
        <v>39</v>
      </c>
      <c r="P53" s="4">
        <f t="shared" si="17"/>
        <v>39</v>
      </c>
      <c r="Q53" s="4">
        <v>49</v>
      </c>
      <c r="R53" s="4">
        <f t="shared" si="18"/>
        <v>49</v>
      </c>
      <c r="S53" s="4" t="s">
        <v>570</v>
      </c>
      <c r="T53" s="4">
        <f t="shared" si="19"/>
        <v>57</v>
      </c>
      <c r="U53" s="4">
        <v>29</v>
      </c>
      <c r="V53" s="4">
        <f t="shared" si="20"/>
        <v>29</v>
      </c>
      <c r="W53" s="4"/>
      <c r="X53" s="4">
        <f t="shared" si="21"/>
        <v>0</v>
      </c>
      <c r="Y53" s="4"/>
      <c r="Z53" s="4">
        <f t="shared" si="22"/>
        <v>57</v>
      </c>
      <c r="AA53" s="4">
        <f t="shared" si="11"/>
        <v>346</v>
      </c>
    </row>
    <row r="54" spans="1:27" s="1" customFormat="1" ht="13.5" customHeight="1">
      <c r="A54" s="71">
        <v>49</v>
      </c>
      <c r="B54" s="46" t="s">
        <v>571</v>
      </c>
      <c r="C54" s="47">
        <v>216</v>
      </c>
      <c r="D54" s="48" t="s">
        <v>572</v>
      </c>
      <c r="E54" s="4">
        <v>47</v>
      </c>
      <c r="F54" s="4">
        <f t="shared" si="12"/>
        <v>47</v>
      </c>
      <c r="G54" s="4">
        <v>40</v>
      </c>
      <c r="H54" s="4">
        <f t="shared" si="13"/>
        <v>40</v>
      </c>
      <c r="I54" s="4">
        <v>49</v>
      </c>
      <c r="J54" s="4">
        <f t="shared" si="14"/>
        <v>49</v>
      </c>
      <c r="K54" s="4">
        <v>51</v>
      </c>
      <c r="L54" s="4">
        <f t="shared" si="15"/>
        <v>51</v>
      </c>
      <c r="M54" s="4">
        <v>53</v>
      </c>
      <c r="N54" s="4">
        <f t="shared" si="16"/>
        <v>53</v>
      </c>
      <c r="O54" s="4">
        <v>46</v>
      </c>
      <c r="P54" s="4">
        <f t="shared" si="17"/>
        <v>46</v>
      </c>
      <c r="Q54" s="4">
        <v>46</v>
      </c>
      <c r="R54" s="4">
        <f t="shared" si="18"/>
        <v>46</v>
      </c>
      <c r="S54" s="4">
        <v>45</v>
      </c>
      <c r="T54" s="4">
        <f t="shared" si="19"/>
        <v>45</v>
      </c>
      <c r="U54" s="4">
        <v>52</v>
      </c>
      <c r="V54" s="4">
        <f t="shared" si="20"/>
        <v>52</v>
      </c>
      <c r="W54" s="4"/>
      <c r="X54" s="4">
        <f t="shared" si="21"/>
        <v>0</v>
      </c>
      <c r="Y54" s="4"/>
      <c r="Z54" s="4">
        <f t="shared" si="22"/>
        <v>53</v>
      </c>
      <c r="AA54" s="4">
        <f t="shared" si="11"/>
        <v>376</v>
      </c>
    </row>
    <row r="55" spans="1:27" s="1" customFormat="1" ht="13.5" customHeight="1">
      <c r="A55" s="71">
        <v>50</v>
      </c>
      <c r="B55" s="46" t="s">
        <v>573</v>
      </c>
      <c r="C55" s="47">
        <v>23</v>
      </c>
      <c r="D55" s="48" t="s">
        <v>574</v>
      </c>
      <c r="E55" s="4">
        <v>52</v>
      </c>
      <c r="F55" s="4">
        <f t="shared" si="12"/>
        <v>52</v>
      </c>
      <c r="G55" s="4">
        <v>43</v>
      </c>
      <c r="H55" s="4">
        <f t="shared" si="13"/>
        <v>43</v>
      </c>
      <c r="I55" s="4">
        <v>43</v>
      </c>
      <c r="J55" s="4">
        <f t="shared" si="14"/>
        <v>43</v>
      </c>
      <c r="K55" s="4">
        <v>46</v>
      </c>
      <c r="L55" s="4">
        <f t="shared" si="15"/>
        <v>46</v>
      </c>
      <c r="M55" s="4">
        <v>45</v>
      </c>
      <c r="N55" s="4">
        <f t="shared" si="16"/>
        <v>45</v>
      </c>
      <c r="O55" s="4">
        <v>53</v>
      </c>
      <c r="P55" s="4">
        <f t="shared" si="17"/>
        <v>53</v>
      </c>
      <c r="Q55" s="4">
        <v>50</v>
      </c>
      <c r="R55" s="4">
        <f t="shared" si="18"/>
        <v>50</v>
      </c>
      <c r="S55" s="4">
        <v>48</v>
      </c>
      <c r="T55" s="4">
        <f t="shared" si="19"/>
        <v>48</v>
      </c>
      <c r="U55" s="4" t="s">
        <v>575</v>
      </c>
      <c r="V55" s="4">
        <f t="shared" si="20"/>
        <v>57</v>
      </c>
      <c r="W55" s="4"/>
      <c r="X55" s="4">
        <f t="shared" si="21"/>
        <v>0</v>
      </c>
      <c r="Y55" s="4"/>
      <c r="Z55" s="4">
        <f t="shared" si="22"/>
        <v>57</v>
      </c>
      <c r="AA55" s="4">
        <f t="shared" si="11"/>
        <v>380</v>
      </c>
    </row>
    <row r="56" spans="1:27" s="1" customFormat="1" ht="13.5" customHeight="1">
      <c r="A56" s="71">
        <v>51</v>
      </c>
      <c r="B56" s="46" t="s">
        <v>576</v>
      </c>
      <c r="C56" s="47">
        <v>244</v>
      </c>
      <c r="D56" s="48" t="s">
        <v>577</v>
      </c>
      <c r="E56" s="4">
        <v>53</v>
      </c>
      <c r="F56" s="4">
        <f t="shared" si="12"/>
        <v>53</v>
      </c>
      <c r="G56" s="4">
        <v>37</v>
      </c>
      <c r="H56" s="4">
        <f t="shared" si="13"/>
        <v>37</v>
      </c>
      <c r="I56" s="4">
        <v>54</v>
      </c>
      <c r="J56" s="4">
        <f t="shared" si="14"/>
        <v>54</v>
      </c>
      <c r="K56" s="4">
        <v>53</v>
      </c>
      <c r="L56" s="4">
        <f t="shared" si="15"/>
        <v>53</v>
      </c>
      <c r="M56" s="4">
        <v>43</v>
      </c>
      <c r="N56" s="4">
        <f t="shared" si="16"/>
        <v>43</v>
      </c>
      <c r="O56" s="4">
        <v>48</v>
      </c>
      <c r="P56" s="4">
        <f t="shared" si="17"/>
        <v>48</v>
      </c>
      <c r="Q56" s="4">
        <v>53</v>
      </c>
      <c r="R56" s="4">
        <f t="shared" si="18"/>
        <v>53</v>
      </c>
      <c r="S56" s="4">
        <v>49</v>
      </c>
      <c r="T56" s="4">
        <f t="shared" si="19"/>
        <v>49</v>
      </c>
      <c r="U56" s="4">
        <v>49</v>
      </c>
      <c r="V56" s="4">
        <f t="shared" si="20"/>
        <v>49</v>
      </c>
      <c r="W56" s="4"/>
      <c r="X56" s="4">
        <f t="shared" si="21"/>
        <v>0</v>
      </c>
      <c r="Y56" s="4"/>
      <c r="Z56" s="4">
        <f t="shared" si="22"/>
        <v>54</v>
      </c>
      <c r="AA56" s="4">
        <f t="shared" si="11"/>
        <v>385</v>
      </c>
    </row>
    <row r="57" spans="1:27" s="1" customFormat="1" ht="13.5" customHeight="1">
      <c r="A57" s="71">
        <v>52</v>
      </c>
      <c r="B57" s="46" t="s">
        <v>578</v>
      </c>
      <c r="C57" s="47">
        <v>591</v>
      </c>
      <c r="D57" s="48" t="s">
        <v>579</v>
      </c>
      <c r="E57" s="4">
        <v>51</v>
      </c>
      <c r="F57" s="4">
        <f t="shared" si="12"/>
        <v>51</v>
      </c>
      <c r="G57" s="4">
        <v>48</v>
      </c>
      <c r="H57" s="4">
        <f t="shared" si="13"/>
        <v>48</v>
      </c>
      <c r="I57" s="4">
        <v>45</v>
      </c>
      <c r="J57" s="4">
        <f t="shared" si="14"/>
        <v>45</v>
      </c>
      <c r="K57" s="4">
        <v>52</v>
      </c>
      <c r="L57" s="4">
        <f t="shared" si="15"/>
        <v>52</v>
      </c>
      <c r="M57" s="4">
        <v>54</v>
      </c>
      <c r="N57" s="4">
        <f t="shared" si="16"/>
        <v>54</v>
      </c>
      <c r="O57" s="4">
        <v>44</v>
      </c>
      <c r="P57" s="4">
        <f t="shared" si="17"/>
        <v>44</v>
      </c>
      <c r="Q57" s="4">
        <v>51</v>
      </c>
      <c r="R57" s="4">
        <f t="shared" si="18"/>
        <v>51</v>
      </c>
      <c r="S57" s="4">
        <v>52</v>
      </c>
      <c r="T57" s="4">
        <f t="shared" si="19"/>
        <v>52</v>
      </c>
      <c r="U57" s="4">
        <v>50</v>
      </c>
      <c r="V57" s="4">
        <f t="shared" si="20"/>
        <v>50</v>
      </c>
      <c r="W57" s="4"/>
      <c r="X57" s="4">
        <f t="shared" si="21"/>
        <v>0</v>
      </c>
      <c r="Y57" s="4"/>
      <c r="Z57" s="4">
        <f t="shared" si="22"/>
        <v>54</v>
      </c>
      <c r="AA57" s="4">
        <f t="shared" si="11"/>
        <v>393</v>
      </c>
    </row>
    <row r="58" spans="1:28" s="1" customFormat="1" ht="13.5" customHeight="1">
      <c r="A58" s="71">
        <v>53</v>
      </c>
      <c r="B58" s="46" t="s">
        <v>580</v>
      </c>
      <c r="C58" s="47">
        <v>204</v>
      </c>
      <c r="D58" s="48" t="s">
        <v>581</v>
      </c>
      <c r="E58" s="4">
        <v>46</v>
      </c>
      <c r="F58" s="4">
        <f t="shared" si="12"/>
        <v>46</v>
      </c>
      <c r="G58" s="4">
        <v>44</v>
      </c>
      <c r="H58" s="4">
        <f t="shared" si="13"/>
        <v>44</v>
      </c>
      <c r="I58" s="4">
        <v>55</v>
      </c>
      <c r="J58" s="4">
        <f t="shared" si="14"/>
        <v>55</v>
      </c>
      <c r="K58" s="4">
        <v>48</v>
      </c>
      <c r="L58" s="4">
        <f t="shared" si="15"/>
        <v>48</v>
      </c>
      <c r="M58" s="4">
        <v>55</v>
      </c>
      <c r="N58" s="4">
        <f t="shared" si="16"/>
        <v>55</v>
      </c>
      <c r="O58" s="4">
        <v>56</v>
      </c>
      <c r="P58" s="4">
        <f t="shared" si="17"/>
        <v>56</v>
      </c>
      <c r="Q58" s="4">
        <v>52</v>
      </c>
      <c r="R58" s="4">
        <f t="shared" si="18"/>
        <v>52</v>
      </c>
      <c r="S58" s="4">
        <v>44</v>
      </c>
      <c r="T58" s="4">
        <f t="shared" si="19"/>
        <v>44</v>
      </c>
      <c r="U58" s="4">
        <v>51</v>
      </c>
      <c r="V58" s="4">
        <f t="shared" si="20"/>
        <v>51</v>
      </c>
      <c r="W58" s="4"/>
      <c r="X58" s="4">
        <f t="shared" si="21"/>
        <v>0</v>
      </c>
      <c r="Y58" s="4"/>
      <c r="Z58" s="4">
        <f t="shared" si="22"/>
        <v>56</v>
      </c>
      <c r="AA58" s="4">
        <f t="shared" si="11"/>
        <v>395</v>
      </c>
      <c r="AB58" s="53"/>
    </row>
    <row r="59" spans="1:27" s="1" customFormat="1" ht="13.5" customHeight="1">
      <c r="A59" s="71">
        <v>54</v>
      </c>
      <c r="B59" s="46" t="s">
        <v>582</v>
      </c>
      <c r="C59" s="47">
        <v>43</v>
      </c>
      <c r="D59" s="48" t="s">
        <v>583</v>
      </c>
      <c r="E59" s="4">
        <v>54</v>
      </c>
      <c r="F59" s="4">
        <f t="shared" si="12"/>
        <v>54</v>
      </c>
      <c r="G59" s="4" t="s">
        <v>584</v>
      </c>
      <c r="H59" s="4">
        <f t="shared" si="13"/>
        <v>57</v>
      </c>
      <c r="I59" s="4">
        <v>53</v>
      </c>
      <c r="J59" s="4">
        <f t="shared" si="14"/>
        <v>53</v>
      </c>
      <c r="K59" s="4">
        <v>50</v>
      </c>
      <c r="L59" s="4">
        <f t="shared" si="15"/>
        <v>50</v>
      </c>
      <c r="M59" s="4">
        <v>47</v>
      </c>
      <c r="N59" s="4">
        <f t="shared" si="16"/>
        <v>47</v>
      </c>
      <c r="O59" s="4">
        <v>51</v>
      </c>
      <c r="P59" s="4">
        <f t="shared" si="17"/>
        <v>51</v>
      </c>
      <c r="Q59" s="4">
        <v>55</v>
      </c>
      <c r="R59" s="4">
        <f t="shared" si="18"/>
        <v>55</v>
      </c>
      <c r="S59" s="4">
        <v>53</v>
      </c>
      <c r="T59" s="4">
        <f t="shared" si="19"/>
        <v>53</v>
      </c>
      <c r="U59" s="4">
        <v>34</v>
      </c>
      <c r="V59" s="4">
        <f t="shared" si="20"/>
        <v>34</v>
      </c>
      <c r="W59" s="4"/>
      <c r="X59" s="4">
        <f t="shared" si="21"/>
        <v>0</v>
      </c>
      <c r="Y59" s="4"/>
      <c r="Z59" s="4">
        <f t="shared" si="22"/>
        <v>57</v>
      </c>
      <c r="AA59" s="4">
        <f t="shared" si="11"/>
        <v>397</v>
      </c>
    </row>
    <row r="60" spans="1:27" s="1" customFormat="1" ht="13.5" customHeight="1">
      <c r="A60" s="71">
        <v>55</v>
      </c>
      <c r="B60" s="46" t="s">
        <v>585</v>
      </c>
      <c r="C60" s="47">
        <v>920</v>
      </c>
      <c r="D60" s="48" t="s">
        <v>586</v>
      </c>
      <c r="E60" s="4">
        <v>55</v>
      </c>
      <c r="F60" s="4">
        <f t="shared" si="12"/>
        <v>55</v>
      </c>
      <c r="G60" s="4">
        <v>49</v>
      </c>
      <c r="H60" s="4">
        <f t="shared" si="13"/>
        <v>49</v>
      </c>
      <c r="I60" s="4">
        <v>52</v>
      </c>
      <c r="J60" s="4">
        <f t="shared" si="14"/>
        <v>52</v>
      </c>
      <c r="K60" s="4">
        <v>45</v>
      </c>
      <c r="L60" s="4">
        <f t="shared" si="15"/>
        <v>45</v>
      </c>
      <c r="M60" s="4">
        <v>52</v>
      </c>
      <c r="N60" s="4">
        <f t="shared" si="16"/>
        <v>52</v>
      </c>
      <c r="O60" s="4">
        <v>55</v>
      </c>
      <c r="P60" s="4">
        <f t="shared" si="17"/>
        <v>55</v>
      </c>
      <c r="Q60" s="4">
        <v>54</v>
      </c>
      <c r="R60" s="4">
        <f t="shared" si="18"/>
        <v>54</v>
      </c>
      <c r="S60" s="4">
        <v>47</v>
      </c>
      <c r="T60" s="4">
        <f t="shared" si="19"/>
        <v>47</v>
      </c>
      <c r="U60" s="4" t="s">
        <v>587</v>
      </c>
      <c r="V60" s="4">
        <f t="shared" si="20"/>
        <v>57</v>
      </c>
      <c r="W60" s="4"/>
      <c r="X60" s="4">
        <f t="shared" si="21"/>
        <v>0</v>
      </c>
      <c r="Y60" s="4"/>
      <c r="Z60" s="4">
        <f t="shared" si="22"/>
        <v>57</v>
      </c>
      <c r="AA60" s="4">
        <f t="shared" si="11"/>
        <v>409</v>
      </c>
    </row>
    <row r="61" spans="1:27" s="1" customFormat="1" ht="13.5" customHeight="1">
      <c r="A61" s="71">
        <v>56</v>
      </c>
      <c r="B61" s="46" t="s">
        <v>588</v>
      </c>
      <c r="C61" s="47">
        <v>103</v>
      </c>
      <c r="D61" s="48" t="s">
        <v>589</v>
      </c>
      <c r="E61" s="4">
        <v>50</v>
      </c>
      <c r="F61" s="4">
        <f t="shared" si="12"/>
        <v>50</v>
      </c>
      <c r="G61" s="4">
        <v>50</v>
      </c>
      <c r="H61" s="4">
        <f t="shared" si="13"/>
        <v>50</v>
      </c>
      <c r="I61" s="4">
        <v>56</v>
      </c>
      <c r="J61" s="4">
        <f t="shared" si="14"/>
        <v>56</v>
      </c>
      <c r="K61" s="4">
        <v>49</v>
      </c>
      <c r="L61" s="4">
        <f t="shared" si="15"/>
        <v>49</v>
      </c>
      <c r="M61" s="4">
        <v>56</v>
      </c>
      <c r="N61" s="4">
        <f t="shared" si="16"/>
        <v>56</v>
      </c>
      <c r="O61" s="4">
        <v>54</v>
      </c>
      <c r="P61" s="4">
        <f t="shared" si="17"/>
        <v>54</v>
      </c>
      <c r="Q61" s="4">
        <v>56</v>
      </c>
      <c r="R61" s="4">
        <f t="shared" si="18"/>
        <v>56</v>
      </c>
      <c r="S61" s="4">
        <v>51</v>
      </c>
      <c r="T61" s="4">
        <f t="shared" si="19"/>
        <v>51</v>
      </c>
      <c r="U61" s="4">
        <v>53</v>
      </c>
      <c r="V61" s="4">
        <f t="shared" si="20"/>
        <v>53</v>
      </c>
      <c r="W61" s="4"/>
      <c r="X61" s="4">
        <f t="shared" si="21"/>
        <v>0</v>
      </c>
      <c r="Y61" s="4"/>
      <c r="Z61" s="4">
        <f t="shared" si="22"/>
        <v>56</v>
      </c>
      <c r="AA61" s="4">
        <f t="shared" si="11"/>
        <v>419</v>
      </c>
    </row>
    <row r="62" s="49" customFormat="1" ht="12.75">
      <c r="A62" s="49" t="s">
        <v>590</v>
      </c>
    </row>
    <row r="63" s="49" customFormat="1" ht="12.75">
      <c r="A63" s="49" t="s">
        <v>591</v>
      </c>
    </row>
  </sheetData>
  <mergeCells count="11">
    <mergeCell ref="I4:J4"/>
    <mergeCell ref="K4:L4"/>
    <mergeCell ref="U4:V4"/>
    <mergeCell ref="A2:AA2"/>
    <mergeCell ref="A1:AA1"/>
    <mergeCell ref="M4:N4"/>
    <mergeCell ref="O4:P4"/>
    <mergeCell ref="Q4:R4"/>
    <mergeCell ref="S4:T4"/>
    <mergeCell ref="E4:F4"/>
    <mergeCell ref="G4:H4"/>
  </mergeCells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Vincenzo Baglione</cp:lastModifiedBy>
  <cp:lastPrinted>1601-01-01T00:03:47Z</cp:lastPrinted>
  <dcterms:created xsi:type="dcterms:W3CDTF">2004-08-07T16:26:27Z</dcterms:created>
  <dcterms:modified xsi:type="dcterms:W3CDTF">2004-08-25T08:07:54Z</dcterms:modified>
  <cp:category/>
  <cp:version/>
  <cp:contentType/>
  <cp:contentStatus/>
  <cp:revision>2</cp:revision>
</cp:coreProperties>
</file>